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88a1eaa620b934/CHURCH/Treasurer Spreadsheets/"/>
    </mc:Choice>
  </mc:AlternateContent>
  <xr:revisionPtr revIDLastSave="119" documentId="8_{4B489683-E242-4FF4-AAB2-06970EE3BA5B}" xr6:coauthVersionLast="47" xr6:coauthVersionMax="47" xr10:uidLastSave="{EA567127-484A-4676-B272-0F04C6AD6170}"/>
  <bookViews>
    <workbookView xWindow="0" yWindow="0" windowWidth="20490" windowHeight="10920" activeTab="2" xr2:uid="{2798CACF-C3CE-4C93-966A-654195E99CBD}"/>
  </bookViews>
  <sheets>
    <sheet name="2024 Accounts" sheetId="2" r:id="rId1"/>
    <sheet name="Adjustments" sheetId="1" r:id="rId2"/>
    <sheet name="2025 Accoun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3" l="1"/>
  <c r="G19" i="3"/>
  <c r="G45" i="3"/>
  <c r="B45" i="3"/>
  <c r="G39" i="3"/>
  <c r="B39" i="3"/>
  <c r="B32" i="3"/>
  <c r="B19" i="3"/>
  <c r="C36" i="1"/>
  <c r="C29" i="1"/>
  <c r="C25" i="1"/>
  <c r="G43" i="2"/>
  <c r="G37" i="2"/>
  <c r="B37" i="2"/>
  <c r="B29" i="2"/>
  <c r="B17" i="2"/>
  <c r="B31" i="2" s="1"/>
  <c r="G29" i="2"/>
  <c r="G17" i="2"/>
  <c r="F4" i="1"/>
  <c r="F5" i="1"/>
  <c r="F8" i="1"/>
  <c r="F9" i="1"/>
  <c r="F10" i="1"/>
  <c r="F11" i="1"/>
  <c r="F12" i="1"/>
  <c r="F3" i="1"/>
  <c r="E14" i="1"/>
  <c r="C4" i="1"/>
  <c r="D14" i="1"/>
  <c r="G34" i="3" l="1"/>
  <c r="G47" i="3" s="1"/>
  <c r="B34" i="3"/>
  <c r="B47" i="3" s="1"/>
  <c r="G31" i="2"/>
  <c r="G45" i="2" s="1"/>
  <c r="B45" i="2"/>
  <c r="C14" i="1"/>
  <c r="F14" i="1"/>
</calcChain>
</file>

<file path=xl/sharedStrings.xml><?xml version="1.0" encoding="utf-8"?>
<sst xmlns="http://schemas.openxmlformats.org/spreadsheetml/2006/main" count="109" uniqueCount="55">
  <si>
    <t>St Nicholas Church</t>
  </si>
  <si>
    <t>Bank balances b/f</t>
  </si>
  <si>
    <t>Barclays</t>
  </si>
  <si>
    <t>Income</t>
  </si>
  <si>
    <t>Expenses</t>
  </si>
  <si>
    <t>Balance c/f</t>
  </si>
  <si>
    <t>CCLA</t>
  </si>
  <si>
    <t>Total</t>
  </si>
  <si>
    <t>P Cash balance</t>
  </si>
  <si>
    <t xml:space="preserve">Interest </t>
  </si>
  <si>
    <t>Interest 2 July</t>
  </si>
  <si>
    <t>Interest 3 April</t>
  </si>
  <si>
    <t>Interest 3 Jan</t>
  </si>
  <si>
    <t>Interest 2 October</t>
  </si>
  <si>
    <t>Deposit Fund</t>
  </si>
  <si>
    <t>Petty Cash</t>
  </si>
  <si>
    <t>Donation</t>
  </si>
  <si>
    <t>Gift Aid</t>
  </si>
  <si>
    <t>Weddings/Funerals</t>
  </si>
  <si>
    <t>Gift Aid Rebate</t>
  </si>
  <si>
    <t>Balance b/f</t>
  </si>
  <si>
    <t>Barclays Account</t>
  </si>
  <si>
    <t>Collections</t>
  </si>
  <si>
    <t>Events</t>
  </si>
  <si>
    <t>Insurance payout</t>
  </si>
  <si>
    <t>Total Income</t>
  </si>
  <si>
    <t>Expenditure</t>
  </si>
  <si>
    <t>Insurance</t>
  </si>
  <si>
    <t>Heat &amp; Light</t>
  </si>
  <si>
    <t>Running expenses</t>
  </si>
  <si>
    <t>Parish Contribution</t>
  </si>
  <si>
    <t>Candles &amp; Wine</t>
  </si>
  <si>
    <t>Vicar expenses</t>
  </si>
  <si>
    <t>Tree repair &amp; wall</t>
  </si>
  <si>
    <t>Total Expense</t>
  </si>
  <si>
    <t>CCLA Deposit Account</t>
  </si>
  <si>
    <t>Interest</t>
  </si>
  <si>
    <t>Summary of year end accounts ending 31/12/2024</t>
  </si>
  <si>
    <t>Net receipts</t>
  </si>
  <si>
    <t>missing</t>
  </si>
  <si>
    <t>re-allocate</t>
  </si>
  <si>
    <t>Bainbrigges Mrs Simpkins &amp; Hulls</t>
  </si>
  <si>
    <t>Total Funds at Year End</t>
  </si>
  <si>
    <t>Adjustments needed</t>
  </si>
  <si>
    <t>Original draft accounts supplied showed:</t>
  </si>
  <si>
    <t xml:space="preserve">True total </t>
  </si>
  <si>
    <t>Actual total shown on draft accounts</t>
  </si>
  <si>
    <t>Difference</t>
  </si>
  <si>
    <t>Difference made up of</t>
  </si>
  <si>
    <t>petty cash balance</t>
  </si>
  <si>
    <t>not included in income</t>
  </si>
  <si>
    <t>included in income but not shown as petty cash baance</t>
  </si>
  <si>
    <t>Summary of year end accounts ending 31/12/2025</t>
  </si>
  <si>
    <t>Bell Ringing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</si>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</sst>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1" fillId="0" borderId="1" xfId="0" applyNumberFormat="1" applyFont="1" applyBorder="1"/>
    <xf numFmtId="4" fontId="2" fillId="0" borderId="0" xfId="0" applyNumberFormat="1" applyFont="1"/>
    <xf numFmtId="4" fontId="0" fillId="0" borderId="2" xfId="0" applyNumberFormat="1" applyBorder="1"/>
    <xf numFmtId="164" fontId="0" fillId="0" borderId="0" xfId="0" applyNumberFormat="1"/>
    <xf numFmtId="4" fontId="3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AB1A9-B7DC-49EA-B4BC-AEDC9C742F5B}">
  <dimension ref="A1:G56"/>
  <sheetViews>
    <sheetView workbookViewId="0">
      <selection activeCell="J14" sqref="J14"/>
    </sheetView>
  </sheetViews>
  <sheetFormatPr defaultRowHeight="15" x14ac:dyDescent="0.25"/>
  <cols>
    <col min="2" max="2" width="9.85546875" customWidth="1"/>
    <col min="4" max="4" width="21" customWidth="1"/>
    <col min="7" max="7" width="10.28515625" bestFit="1" customWidth="1"/>
  </cols>
  <sheetData>
    <row r="1" spans="1:7" ht="18.75" x14ac:dyDescent="0.3">
      <c r="A1" s="11" t="s">
        <v>0</v>
      </c>
      <c r="B1" s="11"/>
      <c r="C1" s="11"/>
      <c r="D1" s="11"/>
      <c r="E1" s="11"/>
      <c r="F1" s="11"/>
      <c r="G1" s="11"/>
    </row>
    <row r="2" spans="1:7" x14ac:dyDescent="0.25">
      <c r="A2" s="8"/>
      <c r="B2" s="8"/>
      <c r="C2" s="8"/>
      <c r="D2" s="8"/>
      <c r="E2" s="8"/>
      <c r="F2" s="8"/>
      <c r="G2" s="8"/>
    </row>
    <row r="3" spans="1:7" ht="18.75" x14ac:dyDescent="0.3">
      <c r="A3" s="11" t="s">
        <v>37</v>
      </c>
      <c r="B3" s="11"/>
      <c r="C3" s="11"/>
      <c r="D3" s="11"/>
      <c r="E3" s="11"/>
      <c r="F3" s="11"/>
      <c r="G3" s="11"/>
    </row>
    <row r="5" spans="1:7" x14ac:dyDescent="0.25">
      <c r="B5" s="9">
        <v>2023</v>
      </c>
      <c r="D5" s="8" t="s">
        <v>21</v>
      </c>
      <c r="G5" s="9">
        <v>2024</v>
      </c>
    </row>
    <row r="6" spans="1:7" s="1" customFormat="1" x14ac:dyDescent="0.25">
      <c r="B6" s="1">
        <v>9968.52</v>
      </c>
      <c r="D6" s="1" t="s">
        <v>20</v>
      </c>
      <c r="G6" s="1">
        <v>9686.01</v>
      </c>
    </row>
    <row r="7" spans="1:7" s="1" customFormat="1" x14ac:dyDescent="0.25"/>
    <row r="8" spans="1:7" s="1" customFormat="1" x14ac:dyDescent="0.25">
      <c r="D8" s="4" t="s">
        <v>3</v>
      </c>
    </row>
    <row r="9" spans="1:7" s="1" customFormat="1" x14ac:dyDescent="0.25">
      <c r="A9" s="1">
        <v>10</v>
      </c>
      <c r="D9" s="1" t="s">
        <v>16</v>
      </c>
      <c r="F9" s="1">
        <v>1000</v>
      </c>
    </row>
    <row r="10" spans="1:7" s="1" customFormat="1" x14ac:dyDescent="0.25">
      <c r="A10" s="1">
        <v>3382</v>
      </c>
      <c r="D10" s="1" t="s">
        <v>17</v>
      </c>
      <c r="F10" s="1">
        <v>4129.91</v>
      </c>
    </row>
    <row r="11" spans="1:7" s="1" customFormat="1" x14ac:dyDescent="0.25">
      <c r="A11" s="1">
        <v>775.25</v>
      </c>
      <c r="D11" s="1" t="s">
        <v>19</v>
      </c>
      <c r="F11" s="1">
        <v>780.65</v>
      </c>
    </row>
    <row r="12" spans="1:7" s="1" customFormat="1" x14ac:dyDescent="0.25">
      <c r="A12" s="1">
        <v>2277</v>
      </c>
      <c r="D12" s="1" t="s">
        <v>18</v>
      </c>
      <c r="F12" s="1">
        <v>439</v>
      </c>
    </row>
    <row r="13" spans="1:7" s="1" customFormat="1" x14ac:dyDescent="0.25">
      <c r="A13" s="1">
        <v>301.5</v>
      </c>
      <c r="D13" s="1" t="s">
        <v>22</v>
      </c>
      <c r="F13" s="1">
        <v>255</v>
      </c>
    </row>
    <row r="14" spans="1:7" s="1" customFormat="1" x14ac:dyDescent="0.25">
      <c r="A14" s="1">
        <v>498.5</v>
      </c>
      <c r="D14" s="1" t="s">
        <v>23</v>
      </c>
      <c r="F14" s="1">
        <v>715.09</v>
      </c>
    </row>
    <row r="15" spans="1:7" s="1" customFormat="1" x14ac:dyDescent="0.25">
      <c r="A15" s="1">
        <v>75.73</v>
      </c>
      <c r="D15" s="1" t="s">
        <v>41</v>
      </c>
      <c r="F15" s="1">
        <v>76.81</v>
      </c>
    </row>
    <row r="16" spans="1:7" s="1" customFormat="1" x14ac:dyDescent="0.25">
      <c r="A16" s="1">
        <v>0</v>
      </c>
      <c r="D16" s="1" t="s">
        <v>24</v>
      </c>
      <c r="F16" s="1">
        <v>5350</v>
      </c>
    </row>
    <row r="17" spans="1:7" s="1" customFormat="1" x14ac:dyDescent="0.25">
      <c r="B17" s="1">
        <f>SUM(A9:A16)</f>
        <v>7319.98</v>
      </c>
      <c r="D17" s="1" t="s">
        <v>25</v>
      </c>
      <c r="G17" s="1">
        <f>SUM(F9:F16)</f>
        <v>12746.46</v>
      </c>
    </row>
    <row r="18" spans="1:7" s="1" customFormat="1" x14ac:dyDescent="0.25"/>
    <row r="19" spans="1:7" s="1" customFormat="1" x14ac:dyDescent="0.25">
      <c r="D19" s="4" t="s">
        <v>26</v>
      </c>
    </row>
    <row r="20" spans="1:7" s="1" customFormat="1" x14ac:dyDescent="0.25">
      <c r="A20" s="1">
        <v>3597.86</v>
      </c>
      <c r="D20" s="1" t="s">
        <v>27</v>
      </c>
      <c r="F20" s="1">
        <v>3791.78</v>
      </c>
    </row>
    <row r="21" spans="1:7" s="1" customFormat="1" x14ac:dyDescent="0.25">
      <c r="A21" s="1">
        <v>1354.77</v>
      </c>
      <c r="D21" s="1" t="s">
        <v>28</v>
      </c>
      <c r="F21" s="1">
        <v>1329.67</v>
      </c>
    </row>
    <row r="22" spans="1:7" s="1" customFormat="1" x14ac:dyDescent="0.25">
      <c r="A22" s="1">
        <v>55</v>
      </c>
      <c r="D22" s="1" t="s">
        <v>18</v>
      </c>
      <c r="F22" s="1">
        <v>212</v>
      </c>
    </row>
    <row r="23" spans="1:7" s="1" customFormat="1" x14ac:dyDescent="0.25">
      <c r="A23" s="1">
        <v>403.88</v>
      </c>
      <c r="D23" s="1" t="s">
        <v>29</v>
      </c>
      <c r="F23" s="1">
        <v>1308.76</v>
      </c>
    </row>
    <row r="24" spans="1:7" s="1" customFormat="1" x14ac:dyDescent="0.25">
      <c r="A24" s="1">
        <v>45</v>
      </c>
      <c r="D24" s="1" t="s">
        <v>23</v>
      </c>
      <c r="F24" s="1">
        <v>120</v>
      </c>
    </row>
    <row r="25" spans="1:7" s="1" customFormat="1" x14ac:dyDescent="0.25">
      <c r="A25" s="1">
        <v>2000</v>
      </c>
      <c r="D25" s="1" t="s">
        <v>30</v>
      </c>
      <c r="F25" s="1">
        <v>600</v>
      </c>
    </row>
    <row r="26" spans="1:7" s="1" customFormat="1" x14ac:dyDescent="0.25">
      <c r="A26" s="1">
        <v>9.6999999999999993</v>
      </c>
      <c r="D26" s="1" t="s">
        <v>31</v>
      </c>
      <c r="F26" s="1">
        <v>0</v>
      </c>
    </row>
    <row r="27" spans="1:7" s="1" customFormat="1" x14ac:dyDescent="0.25">
      <c r="A27" s="1">
        <v>136.28</v>
      </c>
      <c r="D27" s="1" t="s">
        <v>32</v>
      </c>
      <c r="F27" s="1">
        <v>579.9</v>
      </c>
    </row>
    <row r="28" spans="1:7" s="1" customFormat="1" x14ac:dyDescent="0.25">
      <c r="A28" s="1">
        <v>0</v>
      </c>
      <c r="D28" s="1" t="s">
        <v>33</v>
      </c>
      <c r="F28" s="1">
        <v>5093</v>
      </c>
    </row>
    <row r="29" spans="1:7" s="1" customFormat="1" x14ac:dyDescent="0.25">
      <c r="B29" s="6">
        <f>-SUM(A20:A28)</f>
        <v>-7602.49</v>
      </c>
      <c r="D29" s="1" t="s">
        <v>34</v>
      </c>
      <c r="G29" s="6">
        <f>-SUM(F20:F28)</f>
        <v>-13035.11</v>
      </c>
    </row>
    <row r="30" spans="1:7" s="1" customFormat="1" x14ac:dyDescent="0.25"/>
    <row r="31" spans="1:7" s="1" customFormat="1" ht="15.75" thickBot="1" x14ac:dyDescent="0.3">
      <c r="B31" s="5">
        <f>SUM(B6:B29)</f>
        <v>9686.01</v>
      </c>
      <c r="D31" s="1" t="s">
        <v>5</v>
      </c>
      <c r="G31" s="5">
        <f>SUM(G6:G29)</f>
        <v>9397.36</v>
      </c>
    </row>
    <row r="32" spans="1:7" s="1" customFormat="1" ht="15.75" thickTop="1" x14ac:dyDescent="0.25"/>
    <row r="33" spans="2:7" s="1" customFormat="1" x14ac:dyDescent="0.25">
      <c r="D33" s="7" t="s">
        <v>35</v>
      </c>
    </row>
    <row r="34" spans="2:7" s="1" customFormat="1" x14ac:dyDescent="0.25"/>
    <row r="35" spans="2:7" s="1" customFormat="1" x14ac:dyDescent="0.25">
      <c r="B35" s="1">
        <v>3682.15</v>
      </c>
      <c r="D35" s="1" t="s">
        <v>20</v>
      </c>
      <c r="G35" s="1">
        <v>3800.16</v>
      </c>
    </row>
    <row r="36" spans="2:7" s="1" customFormat="1" x14ac:dyDescent="0.25">
      <c r="B36" s="1">
        <v>118.01</v>
      </c>
      <c r="D36" s="1" t="s">
        <v>36</v>
      </c>
      <c r="G36" s="1">
        <v>201.7</v>
      </c>
    </row>
    <row r="37" spans="2:7" s="1" customFormat="1" ht="15.75" thickBot="1" x14ac:dyDescent="0.3">
      <c r="B37" s="5">
        <f>SUM(B35:B36)</f>
        <v>3800.1600000000003</v>
      </c>
      <c r="D37" s="1" t="s">
        <v>5</v>
      </c>
      <c r="G37" s="5">
        <f>SUM(G35:G36)</f>
        <v>4001.8599999999997</v>
      </c>
    </row>
    <row r="38" spans="2:7" s="1" customFormat="1" ht="15.75" thickTop="1" x14ac:dyDescent="0.25"/>
    <row r="39" spans="2:7" s="1" customFormat="1" x14ac:dyDescent="0.25">
      <c r="D39" s="7" t="s">
        <v>15</v>
      </c>
    </row>
    <row r="40" spans="2:7" s="1" customFormat="1" x14ac:dyDescent="0.25"/>
    <row r="41" spans="2:7" s="1" customFormat="1" x14ac:dyDescent="0.25">
      <c r="D41" s="1" t="s">
        <v>20</v>
      </c>
      <c r="G41" s="1">
        <v>0</v>
      </c>
    </row>
    <row r="42" spans="2:7" s="1" customFormat="1" x14ac:dyDescent="0.25">
      <c r="D42" s="1" t="s">
        <v>38</v>
      </c>
      <c r="G42" s="1">
        <v>14</v>
      </c>
    </row>
    <row r="43" spans="2:7" s="1" customFormat="1" ht="15.75" thickBot="1" x14ac:dyDescent="0.3">
      <c r="D43" s="1" t="s">
        <v>5</v>
      </c>
      <c r="G43" s="5">
        <f>SUM(G41:G42)</f>
        <v>14</v>
      </c>
    </row>
    <row r="44" spans="2:7" s="1" customFormat="1" ht="15.75" thickTop="1" x14ac:dyDescent="0.25"/>
    <row r="45" spans="2:7" s="1" customFormat="1" ht="15.75" thickBot="1" x14ac:dyDescent="0.3">
      <c r="B45" s="5">
        <f>+B43+B37+B31</f>
        <v>13486.17</v>
      </c>
      <c r="D45" s="10" t="s">
        <v>42</v>
      </c>
      <c r="G45" s="5">
        <f>+G43+G37+G31</f>
        <v>13413.220000000001</v>
      </c>
    </row>
    <row r="46" spans="2:7" s="1" customFormat="1" ht="15.75" thickTop="1" x14ac:dyDescent="0.25"/>
    <row r="47" spans="2:7" s="1" customFormat="1" x14ac:dyDescent="0.25"/>
    <row r="48" spans="2:7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</sheetData>
  <mergeCells count="2">
    <mergeCell ref="A1:G1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9D24-9868-4F86-B8EB-5AA9B1205B47}">
  <dimension ref="A1:F37"/>
  <sheetViews>
    <sheetView topLeftCell="A22" workbookViewId="0">
      <selection activeCell="I27" sqref="I27"/>
    </sheetView>
  </sheetViews>
  <sheetFormatPr defaultRowHeight="15" x14ac:dyDescent="0.25"/>
  <cols>
    <col min="1" max="1" width="16.28515625" bestFit="1" customWidth="1"/>
    <col min="2" max="2" width="13.5703125" customWidth="1"/>
    <col min="3" max="3" width="9.7109375" style="1" bestFit="1" customWidth="1"/>
    <col min="4" max="4" width="11.42578125" style="1" bestFit="1" customWidth="1"/>
    <col min="5" max="5" width="11.42578125" style="1" customWidth="1"/>
    <col min="6" max="6" width="9.7109375" style="1" bestFit="1" customWidth="1"/>
  </cols>
  <sheetData>
    <row r="1" spans="1:6" x14ac:dyDescent="0.25">
      <c r="A1" t="s">
        <v>0</v>
      </c>
      <c r="D1" s="1" t="s">
        <v>14</v>
      </c>
    </row>
    <row r="2" spans="1:6" x14ac:dyDescent="0.25">
      <c r="C2" s="1" t="s">
        <v>2</v>
      </c>
      <c r="D2" s="1" t="s">
        <v>6</v>
      </c>
      <c r="E2" s="1" t="s">
        <v>15</v>
      </c>
      <c r="F2" s="1" t="s">
        <v>7</v>
      </c>
    </row>
    <row r="3" spans="1:6" x14ac:dyDescent="0.25">
      <c r="A3" t="s">
        <v>1</v>
      </c>
      <c r="C3" s="1">
        <v>9686.01</v>
      </c>
      <c r="D3" s="1">
        <v>3800.16</v>
      </c>
      <c r="F3" s="1">
        <f>SUM(C3:E3)</f>
        <v>13486.17</v>
      </c>
    </row>
    <row r="4" spans="1:6" x14ac:dyDescent="0.25">
      <c r="A4" t="s">
        <v>3</v>
      </c>
      <c r="C4" s="1">
        <f>12810.17</f>
        <v>12810.17</v>
      </c>
      <c r="F4" s="1">
        <f t="shared" ref="F4:F12" si="0">SUM(C4:E4)</f>
        <v>12810.17</v>
      </c>
    </row>
    <row r="5" spans="1:6" x14ac:dyDescent="0.25">
      <c r="A5" t="s">
        <v>4</v>
      </c>
      <c r="C5" s="1">
        <v>-13035.11</v>
      </c>
      <c r="F5" s="1">
        <f t="shared" si="0"/>
        <v>-13035.11</v>
      </c>
    </row>
    <row r="6" spans="1:6" x14ac:dyDescent="0.25">
      <c r="A6" s="8" t="s">
        <v>43</v>
      </c>
    </row>
    <row r="7" spans="1:6" x14ac:dyDescent="0.25">
      <c r="A7" t="s">
        <v>9</v>
      </c>
    </row>
    <row r="8" spans="1:6" x14ac:dyDescent="0.25">
      <c r="A8" t="s">
        <v>10</v>
      </c>
      <c r="B8" t="s">
        <v>39</v>
      </c>
      <c r="D8" s="1">
        <v>50.45</v>
      </c>
      <c r="F8" s="1">
        <f t="shared" si="0"/>
        <v>50.45</v>
      </c>
    </row>
    <row r="9" spans="1:6" x14ac:dyDescent="0.25">
      <c r="A9" t="s">
        <v>11</v>
      </c>
      <c r="B9" t="s">
        <v>39</v>
      </c>
      <c r="D9" s="1">
        <v>50.58</v>
      </c>
      <c r="F9" s="1">
        <f t="shared" si="0"/>
        <v>50.58</v>
      </c>
    </row>
    <row r="10" spans="1:6" x14ac:dyDescent="0.25">
      <c r="A10" t="s">
        <v>12</v>
      </c>
      <c r="B10" t="s">
        <v>39</v>
      </c>
      <c r="D10" s="1">
        <v>50.96</v>
      </c>
      <c r="F10" s="1">
        <f t="shared" si="0"/>
        <v>50.96</v>
      </c>
    </row>
    <row r="11" spans="1:6" x14ac:dyDescent="0.25">
      <c r="A11" t="s">
        <v>13</v>
      </c>
      <c r="B11" t="s">
        <v>40</v>
      </c>
      <c r="C11" s="1">
        <v>-49.71</v>
      </c>
      <c r="D11" s="1">
        <v>49.71</v>
      </c>
      <c r="F11" s="1">
        <f t="shared" si="0"/>
        <v>0</v>
      </c>
    </row>
    <row r="12" spans="1:6" x14ac:dyDescent="0.25">
      <c r="A12" t="s">
        <v>8</v>
      </c>
      <c r="B12" t="s">
        <v>40</v>
      </c>
      <c r="C12" s="1">
        <v>-14</v>
      </c>
      <c r="E12" s="1">
        <v>14</v>
      </c>
      <c r="F12" s="1">
        <f t="shared" si="0"/>
        <v>0</v>
      </c>
    </row>
    <row r="14" spans="1:6" x14ac:dyDescent="0.25">
      <c r="A14" t="s">
        <v>5</v>
      </c>
      <c r="C14" s="3">
        <f>SUM(C3:C13)</f>
        <v>9397.36</v>
      </c>
      <c r="D14" s="2">
        <f>SUM(D3:D13)</f>
        <v>4001.8599999999997</v>
      </c>
      <c r="E14" s="2">
        <f>SUM(E3:E13)</f>
        <v>14</v>
      </c>
      <c r="F14" s="2">
        <f>SUM(F3:F13)</f>
        <v>13413.22</v>
      </c>
    </row>
    <row r="16" spans="1:6" x14ac:dyDescent="0.25">
      <c r="C16"/>
      <c r="D16"/>
      <c r="E16"/>
      <c r="F16"/>
    </row>
    <row r="17" spans="1:6" x14ac:dyDescent="0.25">
      <c r="A17" t="s">
        <v>44</v>
      </c>
      <c r="C17"/>
      <c r="D17"/>
      <c r="E17"/>
      <c r="F17"/>
    </row>
    <row r="18" spans="1:6" x14ac:dyDescent="0.25">
      <c r="C18"/>
      <c r="D18"/>
      <c r="E18"/>
      <c r="F18"/>
    </row>
    <row r="19" spans="1:6" x14ac:dyDescent="0.25">
      <c r="A19" t="s">
        <v>1</v>
      </c>
      <c r="C19" s="1">
        <v>9686.01</v>
      </c>
    </row>
    <row r="20" spans="1:6" x14ac:dyDescent="0.25">
      <c r="C20" s="1">
        <v>3800.16</v>
      </c>
    </row>
    <row r="22" spans="1:6" x14ac:dyDescent="0.25">
      <c r="A22" t="s">
        <v>3</v>
      </c>
      <c r="C22" s="1">
        <v>12810.17</v>
      </c>
    </row>
    <row r="23" spans="1:6" x14ac:dyDescent="0.25">
      <c r="A23" t="s">
        <v>26</v>
      </c>
      <c r="C23" s="1">
        <v>-13035.11</v>
      </c>
    </row>
    <row r="25" spans="1:6" ht="15.75" thickBot="1" x14ac:dyDescent="0.3">
      <c r="A25" t="s">
        <v>45</v>
      </c>
      <c r="C25" s="5">
        <f>SUM(C19:C23)</f>
        <v>13261.23</v>
      </c>
    </row>
    <row r="26" spans="1:6" ht="15.75" thickTop="1" x14ac:dyDescent="0.25"/>
    <row r="27" spans="1:6" x14ac:dyDescent="0.25">
      <c r="A27" t="s">
        <v>46</v>
      </c>
      <c r="C27" s="1">
        <v>13399.22</v>
      </c>
    </row>
    <row r="29" spans="1:6" ht="15.75" thickBot="1" x14ac:dyDescent="0.3">
      <c r="A29" t="s">
        <v>47</v>
      </c>
      <c r="C29" s="5">
        <f>+C25-C27</f>
        <v>-137.98999999999978</v>
      </c>
    </row>
    <row r="30" spans="1:6" ht="15.75" thickTop="1" x14ac:dyDescent="0.25"/>
    <row r="31" spans="1:6" x14ac:dyDescent="0.25">
      <c r="A31" t="s">
        <v>48</v>
      </c>
    </row>
    <row r="32" spans="1:6" x14ac:dyDescent="0.25">
      <c r="A32" t="s">
        <v>9</v>
      </c>
      <c r="C32" s="1">
        <v>50.45</v>
      </c>
      <c r="D32" s="1" t="s">
        <v>50</v>
      </c>
    </row>
    <row r="33" spans="1:4" x14ac:dyDescent="0.25">
      <c r="C33" s="1">
        <v>50.58</v>
      </c>
      <c r="D33" s="1" t="s">
        <v>50</v>
      </c>
    </row>
    <row r="34" spans="1:4" x14ac:dyDescent="0.25">
      <c r="C34" s="1">
        <v>50.96</v>
      </c>
      <c r="D34" s="1" t="s">
        <v>50</v>
      </c>
    </row>
    <row r="35" spans="1:4" x14ac:dyDescent="0.25">
      <c r="A35" t="s">
        <v>49</v>
      </c>
      <c r="C35" s="1">
        <v>-14</v>
      </c>
      <c r="D35" s="1" t="s">
        <v>51</v>
      </c>
    </row>
    <row r="36" spans="1:4" ht="15.75" thickBot="1" x14ac:dyDescent="0.3">
      <c r="C36" s="5">
        <f>SUM(C32:C35)</f>
        <v>137.99</v>
      </c>
    </row>
    <row r="37" spans="1:4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7F15-59F6-455A-A450-EA8CB50B06D6}">
  <dimension ref="A1:G58"/>
  <sheetViews>
    <sheetView tabSelected="1" topLeftCell="A31" workbookViewId="0">
      <selection activeCell="A37" sqref="A37:XFD37"/>
    </sheetView>
  </sheetViews>
  <sheetFormatPr defaultRowHeight="15" x14ac:dyDescent="0.25"/>
  <cols>
    <col min="2" max="2" width="11" customWidth="1"/>
    <col min="4" max="4" width="21" customWidth="1"/>
    <col min="7" max="7" width="10.28515625" bestFit="1" customWidth="1"/>
  </cols>
  <sheetData>
    <row r="1" spans="1:7" ht="18.75" x14ac:dyDescent="0.3">
      <c r="A1" s="11" t="s">
        <v>0</v>
      </c>
      <c r="B1" s="11"/>
      <c r="C1" s="11"/>
      <c r="D1" s="11"/>
      <c r="E1" s="11"/>
      <c r="F1" s="11"/>
      <c r="G1" s="11"/>
    </row>
    <row r="2" spans="1:7" x14ac:dyDescent="0.25">
      <c r="A2" s="8"/>
      <c r="B2" s="8"/>
      <c r="C2" s="8"/>
      <c r="D2" s="8"/>
      <c r="E2" s="8"/>
      <c r="F2" s="8"/>
      <c r="G2" s="8"/>
    </row>
    <row r="3" spans="1:7" ht="18.75" x14ac:dyDescent="0.3">
      <c r="A3" s="11" t="s">
        <v>52</v>
      </c>
      <c r="B3" s="11"/>
      <c r="C3" s="11"/>
      <c r="D3" s="11"/>
      <c r="E3" s="11"/>
      <c r="F3" s="11"/>
      <c r="G3" s="11"/>
    </row>
    <row r="5" spans="1:7" x14ac:dyDescent="0.25">
      <c r="B5" s="9">
        <v>2024</v>
      </c>
      <c r="D5" s="8" t="s">
        <v>21</v>
      </c>
      <c r="G5" s="9">
        <v>2025</v>
      </c>
    </row>
    <row r="6" spans="1:7" s="1" customFormat="1" x14ac:dyDescent="0.25">
      <c r="B6" s="1">
        <v>9686.01</v>
      </c>
      <c r="D6" s="1" t="s">
        <v>20</v>
      </c>
      <c r="G6" s="1">
        <v>9397.36</v>
      </c>
    </row>
    <row r="7" spans="1:7" s="1" customFormat="1" x14ac:dyDescent="0.25"/>
    <row r="8" spans="1:7" s="1" customFormat="1" x14ac:dyDescent="0.25">
      <c r="D8" s="4" t="s">
        <v>3</v>
      </c>
    </row>
    <row r="9" spans="1:7" s="1" customFormat="1" x14ac:dyDescent="0.25">
      <c r="A9" s="1">
        <v>1000</v>
      </c>
      <c r="D9" s="1" t="s">
        <v>16</v>
      </c>
      <c r="F9" s="1">
        <v>0</v>
      </c>
    </row>
    <row r="10" spans="1:7" s="1" customFormat="1" x14ac:dyDescent="0.25">
      <c r="A10" s="1">
        <v>4129.91</v>
      </c>
      <c r="D10" s="1" t="s">
        <v>17</v>
      </c>
      <c r="F10" s="1">
        <v>4704.74</v>
      </c>
    </row>
    <row r="11" spans="1:7" s="1" customFormat="1" x14ac:dyDescent="0.25">
      <c r="A11" s="1">
        <v>780.65</v>
      </c>
      <c r="D11" s="1" t="s">
        <v>19</v>
      </c>
      <c r="F11" s="1">
        <v>1356.02</v>
      </c>
    </row>
    <row r="12" spans="1:7" s="1" customFormat="1" x14ac:dyDescent="0.25">
      <c r="A12" s="1">
        <v>439</v>
      </c>
      <c r="D12" s="1" t="s">
        <v>18</v>
      </c>
      <c r="F12" s="1">
        <v>207</v>
      </c>
    </row>
    <row r="13" spans="1:7" s="1" customFormat="1" x14ac:dyDescent="0.25">
      <c r="A13" s="1">
        <v>255</v>
      </c>
      <c r="D13" s="1" t="s">
        <v>22</v>
      </c>
      <c r="F13" s="1">
        <v>522.12</v>
      </c>
    </row>
    <row r="14" spans="1:7" s="1" customFormat="1" x14ac:dyDescent="0.25">
      <c r="A14" s="1">
        <v>715.09</v>
      </c>
      <c r="D14" s="1" t="s">
        <v>23</v>
      </c>
      <c r="F14" s="1">
        <v>934.35</v>
      </c>
    </row>
    <row r="15" spans="1:7" s="1" customFormat="1" x14ac:dyDescent="0.25">
      <c r="A15" s="1">
        <v>76.81</v>
      </c>
      <c r="D15" s="1" t="s">
        <v>41</v>
      </c>
      <c r="F15" s="1">
        <v>78.849999999999994</v>
      </c>
    </row>
    <row r="16" spans="1:7" s="1" customFormat="1" x14ac:dyDescent="0.25">
      <c r="A16" s="1">
        <v>5350</v>
      </c>
      <c r="D16" s="1" t="s">
        <v>24</v>
      </c>
      <c r="F16" s="1">
        <v>0</v>
      </c>
    </row>
    <row r="17" spans="1:7" s="1" customFormat="1" x14ac:dyDescent="0.25">
      <c r="D17" s="1" t="s">
        <v>53</v>
      </c>
      <c r="F17" s="1">
        <v>201</v>
      </c>
    </row>
    <row r="18" spans="1:7" s="1" customFormat="1" x14ac:dyDescent="0.25">
      <c r="D18" s="1" t="s">
        <v>54</v>
      </c>
      <c r="F18" s="1">
        <v>23.53</v>
      </c>
    </row>
    <row r="19" spans="1:7" s="1" customFormat="1" x14ac:dyDescent="0.25">
      <c r="B19" s="1">
        <f>SUM(A9:A16)</f>
        <v>12746.46</v>
      </c>
      <c r="D19" s="1" t="s">
        <v>25</v>
      </c>
      <c r="G19" s="1">
        <f>SUM(F9:F18)</f>
        <v>8027.6100000000006</v>
      </c>
    </row>
    <row r="20" spans="1:7" s="1" customFormat="1" x14ac:dyDescent="0.25"/>
    <row r="21" spans="1:7" s="1" customFormat="1" x14ac:dyDescent="0.25">
      <c r="D21" s="4" t="s">
        <v>26</v>
      </c>
    </row>
    <row r="22" spans="1:7" s="1" customFormat="1" x14ac:dyDescent="0.25">
      <c r="A22" s="1">
        <v>3791.78</v>
      </c>
      <c r="D22" s="1" t="s">
        <v>27</v>
      </c>
      <c r="F22" s="1">
        <v>3158.37</v>
      </c>
    </row>
    <row r="23" spans="1:7" s="1" customFormat="1" x14ac:dyDescent="0.25">
      <c r="A23" s="1">
        <v>1329.67</v>
      </c>
      <c r="D23" s="1" t="s">
        <v>28</v>
      </c>
      <c r="F23" s="1">
        <v>821.15</v>
      </c>
    </row>
    <row r="24" spans="1:7" s="1" customFormat="1" x14ac:dyDescent="0.25">
      <c r="A24" s="1">
        <v>212</v>
      </c>
      <c r="D24" s="1" t="s">
        <v>18</v>
      </c>
      <c r="F24" s="1">
        <v>35</v>
      </c>
    </row>
    <row r="25" spans="1:7" s="1" customFormat="1" x14ac:dyDescent="0.25">
      <c r="A25" s="1">
        <v>1308.76</v>
      </c>
      <c r="D25" s="1" t="s">
        <v>29</v>
      </c>
      <c r="F25" s="1">
        <v>614.83000000000004</v>
      </c>
    </row>
    <row r="26" spans="1:7" s="1" customFormat="1" x14ac:dyDescent="0.25">
      <c r="A26" s="1">
        <v>120</v>
      </c>
      <c r="D26" s="1" t="s">
        <v>23</v>
      </c>
      <c r="F26" s="1">
        <v>345.57</v>
      </c>
    </row>
    <row r="27" spans="1:7" s="1" customFormat="1" x14ac:dyDescent="0.25">
      <c r="A27" s="1">
        <v>600</v>
      </c>
      <c r="D27" s="1" t="s">
        <v>30</v>
      </c>
      <c r="F27" s="1">
        <v>1800</v>
      </c>
    </row>
    <row r="28" spans="1:7" s="1" customFormat="1" x14ac:dyDescent="0.25">
      <c r="A28" s="1">
        <v>0</v>
      </c>
      <c r="D28" s="1" t="s">
        <v>31</v>
      </c>
      <c r="F28" s="1">
        <v>0</v>
      </c>
    </row>
    <row r="29" spans="1:7" s="1" customFormat="1" x14ac:dyDescent="0.25">
      <c r="A29" s="1">
        <v>579.9</v>
      </c>
      <c r="D29" s="1" t="s">
        <v>32</v>
      </c>
      <c r="F29" s="1">
        <v>233.25</v>
      </c>
    </row>
    <row r="30" spans="1:7" s="1" customFormat="1" x14ac:dyDescent="0.25">
      <c r="A30" s="1">
        <v>5093</v>
      </c>
      <c r="D30" s="1" t="s">
        <v>33</v>
      </c>
      <c r="F30" s="1">
        <v>0</v>
      </c>
    </row>
    <row r="31" spans="1:7" s="1" customFormat="1" x14ac:dyDescent="0.25">
      <c r="D31" s="1" t="s">
        <v>54</v>
      </c>
      <c r="F31" s="1">
        <v>265</v>
      </c>
    </row>
    <row r="32" spans="1:7" s="1" customFormat="1" x14ac:dyDescent="0.25">
      <c r="B32" s="6">
        <f>-SUM(A22:A30)</f>
        <v>-13035.11</v>
      </c>
      <c r="D32" s="1" t="s">
        <v>34</v>
      </c>
      <c r="G32" s="6">
        <f>-SUM(F22:F31)</f>
        <v>-7273.17</v>
      </c>
    </row>
    <row r="33" spans="2:7" s="1" customFormat="1" x14ac:dyDescent="0.25"/>
    <row r="34" spans="2:7" s="1" customFormat="1" ht="15.75" thickBot="1" x14ac:dyDescent="0.3">
      <c r="B34" s="5">
        <f>SUM(B6:B32)</f>
        <v>9397.36</v>
      </c>
      <c r="D34" s="1" t="s">
        <v>5</v>
      </c>
      <c r="G34" s="5">
        <f>SUM(G6:G32)</f>
        <v>10151.800000000001</v>
      </c>
    </row>
    <row r="35" spans="2:7" s="1" customFormat="1" ht="15.75" thickTop="1" x14ac:dyDescent="0.25"/>
    <row r="36" spans="2:7" s="1" customFormat="1" x14ac:dyDescent="0.25">
      <c r="D36" s="7" t="s">
        <v>35</v>
      </c>
    </row>
    <row r="37" spans="2:7" s="1" customFormat="1" x14ac:dyDescent="0.25">
      <c r="B37" s="1">
        <v>3800.16</v>
      </c>
      <c r="D37" s="1" t="s">
        <v>20</v>
      </c>
      <c r="G37" s="1">
        <v>4001.86</v>
      </c>
    </row>
    <row r="38" spans="2:7" s="1" customFormat="1" x14ac:dyDescent="0.25">
      <c r="B38" s="1">
        <v>201.7</v>
      </c>
      <c r="D38" s="1" t="s">
        <v>36</v>
      </c>
      <c r="G38" s="1">
        <v>181.11</v>
      </c>
    </row>
    <row r="39" spans="2:7" s="1" customFormat="1" ht="15.75" thickBot="1" x14ac:dyDescent="0.3">
      <c r="B39" s="5">
        <f>SUM(B37:B38)</f>
        <v>4001.8599999999997</v>
      </c>
      <c r="D39" s="1" t="s">
        <v>5</v>
      </c>
      <c r="G39" s="5">
        <f>SUM(G37:G38)</f>
        <v>4182.97</v>
      </c>
    </row>
    <row r="40" spans="2:7" s="1" customFormat="1" ht="15.75" thickTop="1" x14ac:dyDescent="0.25"/>
    <row r="41" spans="2:7" s="1" customFormat="1" x14ac:dyDescent="0.25">
      <c r="D41" s="7" t="s">
        <v>15</v>
      </c>
    </row>
    <row r="42" spans="2:7" s="1" customFormat="1" x14ac:dyDescent="0.25"/>
    <row r="43" spans="2:7" s="1" customFormat="1" x14ac:dyDescent="0.25">
      <c r="B43" s="1">
        <v>0</v>
      </c>
      <c r="D43" s="1" t="s">
        <v>20</v>
      </c>
      <c r="G43" s="1">
        <v>14</v>
      </c>
    </row>
    <row r="44" spans="2:7" s="1" customFormat="1" x14ac:dyDescent="0.25">
      <c r="B44" s="1">
        <v>14</v>
      </c>
      <c r="D44" s="1" t="s">
        <v>38</v>
      </c>
      <c r="G44" s="1">
        <v>1.47</v>
      </c>
    </row>
    <row r="45" spans="2:7" s="1" customFormat="1" ht="15.75" thickBot="1" x14ac:dyDescent="0.3">
      <c r="B45" s="5">
        <f>SUM(B43:B44)</f>
        <v>14</v>
      </c>
      <c r="D45" s="1" t="s">
        <v>5</v>
      </c>
      <c r="G45" s="5">
        <f>SUM(G43:G44)</f>
        <v>15.47</v>
      </c>
    </row>
    <row r="46" spans="2:7" s="1" customFormat="1" ht="15.75" thickTop="1" x14ac:dyDescent="0.25"/>
    <row r="47" spans="2:7" s="1" customFormat="1" ht="15.75" thickBot="1" x14ac:dyDescent="0.3">
      <c r="B47" s="5">
        <f>+B45+B39+B34</f>
        <v>13413.220000000001</v>
      </c>
      <c r="D47" s="10" t="s">
        <v>42</v>
      </c>
      <c r="G47" s="5">
        <f>+G45+G39+G34</f>
        <v>14350.240000000002</v>
      </c>
    </row>
    <row r="48" spans="2:7" s="1" customFormat="1" ht="15.75" thickTop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</sheetData>
  <mergeCells count="2">
    <mergeCell ref="A1:G1"/>
    <mergeCell ref="A3:G3"/>
  </mergeCells>
  <pageMargins left="0.7" right="0.7" top="0.75" bottom="0.75" header="0.3" footer="0.3"/>
  <pageSetup paperSize="9" firstPageNumber="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 Accounts</vt:lpstr>
      <vt:lpstr>Adjustments</vt:lpstr>
      <vt:lpstr>2025 Accounts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Cox</dc:creator>
  <cp:lastModifiedBy>TRACEY ALWAY</cp:lastModifiedBy>
  <cp:lastPrinted>2026-04-15T10:19:41Z</cp:lastPrinted>
  <dcterms:created xsi:type="dcterms:W3CDTF">2025-03-17T14:21:05Z</dcterms:created>
  <dcterms:modified xsi:type="dcterms:W3CDTF">2026-04-15T10:23:24Z</dcterms:modified>
</cp:coreProperties>
</file>