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dbfsp.sharepoint.com/sites/FIN/Shared Documents/Finance Director/Confidential/JRH/IGaweda/ACC 2024/FEES/2026/"/>
    </mc:Choice>
  </mc:AlternateContent>
  <xr:revisionPtr revIDLastSave="95" documentId="8_{7196FEFD-07AC-4656-97C9-A717C4475403}" xr6:coauthVersionLast="47" xr6:coauthVersionMax="47" xr10:uidLastSave="{B19A827A-DC5F-44C3-B947-98ADD2D35587}"/>
  <bookViews>
    <workbookView xWindow="-110" yWindow="-110" windowWidth="19420" windowHeight="11500" xr2:uid="{41F8A86E-C05A-41E5-AD30-9A9E16FA5C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D44" i="1"/>
  <c r="G33" i="1"/>
  <c r="F33" i="1" s="1"/>
  <c r="G24" i="1"/>
  <c r="G22" i="1"/>
  <c r="G20" i="1"/>
  <c r="G18" i="1"/>
  <c r="F18" i="1" s="1"/>
  <c r="G16" i="1"/>
  <c r="F16" i="1" s="1"/>
  <c r="F24" i="1"/>
  <c r="F22" i="1"/>
  <c r="F20" i="1"/>
  <c r="H29" i="1"/>
  <c r="H26" i="1"/>
  <c r="H24" i="1"/>
  <c r="H22" i="1"/>
  <c r="H21" i="1"/>
  <c r="H18" i="1"/>
  <c r="H16" i="1"/>
  <c r="H10" i="1"/>
  <c r="H8" i="1"/>
  <c r="C26" i="1"/>
  <c r="B26" i="1"/>
  <c r="G26" i="1" s="1"/>
  <c r="F26" i="1" s="1"/>
  <c r="B25" i="1"/>
  <c r="G25" i="1" s="1"/>
  <c r="F25" i="1" s="1"/>
  <c r="C32" i="1"/>
  <c r="C29" i="1"/>
  <c r="C30" i="1" s="1"/>
  <c r="H30" i="1" s="1"/>
  <c r="C47" i="1"/>
  <c r="G10" i="1" l="1"/>
  <c r="B19" i="1"/>
  <c r="G19" i="1" s="1"/>
  <c r="B28" i="1" l="1"/>
  <c r="G28" i="1" s="1"/>
  <c r="F19" i="1"/>
  <c r="B12" i="1"/>
  <c r="F10" i="1"/>
  <c r="C38" i="1"/>
  <c r="H38" i="1" s="1"/>
  <c r="H39" i="1"/>
  <c r="H37" i="1"/>
  <c r="H36" i="1"/>
  <c r="C49" i="1"/>
  <c r="H49" i="1" s="1"/>
  <c r="I49" i="1" s="1"/>
  <c r="B39" i="1"/>
  <c r="F39" i="1" s="1"/>
  <c r="B37" i="1"/>
  <c r="F37" i="1" s="1"/>
  <c r="B36" i="1"/>
  <c r="D36" i="1" s="1"/>
  <c r="H31" i="1"/>
  <c r="C25" i="1"/>
  <c r="H25" i="1" s="1"/>
  <c r="C20" i="1"/>
  <c r="H20" i="1" s="1"/>
  <c r="B21" i="1"/>
  <c r="B29" i="1"/>
  <c r="C9" i="1"/>
  <c r="C5" i="1"/>
  <c r="H5" i="1" s="1"/>
  <c r="H43" i="1"/>
  <c r="I43" i="1" s="1"/>
  <c r="H4" i="1"/>
  <c r="H47" i="1"/>
  <c r="I47" i="1" s="1"/>
  <c r="C46" i="1"/>
  <c r="H46" i="1" s="1"/>
  <c r="I46" i="1" s="1"/>
  <c r="C45" i="1"/>
  <c r="D45" i="1" s="1"/>
  <c r="H32" i="1"/>
  <c r="B23" i="1"/>
  <c r="C23" i="1"/>
  <c r="H23" i="1" s="1"/>
  <c r="I48" i="1"/>
  <c r="D48" i="1"/>
  <c r="D43" i="1"/>
  <c r="I33" i="1"/>
  <c r="D33" i="1"/>
  <c r="C28" i="1"/>
  <c r="H28" i="1" s="1"/>
  <c r="G27" i="1"/>
  <c r="F27" i="1" s="1"/>
  <c r="D24" i="1"/>
  <c r="B31" i="1" s="1"/>
  <c r="D22" i="1"/>
  <c r="C19" i="1"/>
  <c r="H19" i="1" s="1"/>
  <c r="D18" i="1"/>
  <c r="D16" i="1"/>
  <c r="C12" i="1"/>
  <c r="H12" i="1" s="1"/>
  <c r="B11" i="1"/>
  <c r="G11" i="1" s="1"/>
  <c r="D10" i="1"/>
  <c r="G9" i="1"/>
  <c r="F9" i="1"/>
  <c r="G8" i="1"/>
  <c r="F8" i="1"/>
  <c r="D8" i="1"/>
  <c r="G5" i="1"/>
  <c r="F5" i="1"/>
  <c r="G4" i="1"/>
  <c r="F4" i="1"/>
  <c r="D4" i="1"/>
  <c r="C40" i="1" l="1"/>
  <c r="H40" i="1" s="1"/>
  <c r="H9" i="1"/>
  <c r="B30" i="1"/>
  <c r="G30" i="1" s="1"/>
  <c r="G29" i="1"/>
  <c r="G12" i="1"/>
  <c r="F12" i="1" s="1"/>
  <c r="I12" i="1" s="1"/>
  <c r="F11" i="1"/>
  <c r="D21" i="1"/>
  <c r="G21" i="1"/>
  <c r="F21" i="1" s="1"/>
  <c r="I21" i="1" s="1"/>
  <c r="B32" i="1"/>
  <c r="G32" i="1" s="1"/>
  <c r="G23" i="1"/>
  <c r="F29" i="1"/>
  <c r="I29" i="1" s="1"/>
  <c r="F23" i="1"/>
  <c r="G31" i="1"/>
  <c r="F31" i="1" s="1"/>
  <c r="I19" i="1"/>
  <c r="D23" i="1"/>
  <c r="I39" i="1"/>
  <c r="D20" i="1"/>
  <c r="D25" i="1"/>
  <c r="B38" i="1"/>
  <c r="F38" i="1" s="1"/>
  <c r="I38" i="1" s="1"/>
  <c r="D47" i="1"/>
  <c r="D9" i="1"/>
  <c r="D49" i="1"/>
  <c r="C11" i="1"/>
  <c r="I9" i="1"/>
  <c r="I37" i="1"/>
  <c r="D26" i="1"/>
  <c r="F36" i="1"/>
  <c r="I36" i="1" s="1"/>
  <c r="F28" i="1"/>
  <c r="D29" i="1"/>
  <c r="B40" i="1"/>
  <c r="F40" i="1" s="1"/>
  <c r="D5" i="1"/>
  <c r="D46" i="1"/>
  <c r="H45" i="1"/>
  <c r="I45" i="1" s="1"/>
  <c r="D30" i="1"/>
  <c r="I18" i="1"/>
  <c r="I20" i="1"/>
  <c r="C27" i="1"/>
  <c r="I40" i="1"/>
  <c r="D39" i="1"/>
  <c r="I25" i="1"/>
  <c r="I22" i="1"/>
  <c r="I5" i="1"/>
  <c r="I8" i="1"/>
  <c r="I24" i="1"/>
  <c r="I16" i="1"/>
  <c r="D12" i="1"/>
  <c r="I10" i="1"/>
  <c r="D19" i="1"/>
  <c r="D28" i="1"/>
  <c r="D31" i="1"/>
  <c r="D32" i="1" l="1"/>
  <c r="F32" i="1"/>
  <c r="I32" i="1" s="1"/>
  <c r="D27" i="1"/>
  <c r="H27" i="1"/>
  <c r="I27" i="1" s="1"/>
  <c r="F30" i="1"/>
  <c r="I30" i="1" s="1"/>
  <c r="D11" i="1"/>
  <c r="H11" i="1"/>
  <c r="D40" i="1"/>
  <c r="I23" i="1"/>
  <c r="I11" i="1"/>
  <c r="I26" i="1"/>
  <c r="I28" i="1"/>
  <c r="D37" i="1"/>
  <c r="D38" i="1"/>
  <c r="I31" i="1"/>
</calcChain>
</file>

<file path=xl/sharedStrings.xml><?xml version="1.0" encoding="utf-8"?>
<sst xmlns="http://schemas.openxmlformats.org/spreadsheetml/2006/main" count="53" uniqueCount="49">
  <si>
    <t>Non-Retired Stipenidary Clergy</t>
  </si>
  <si>
    <t>Retired Stipendiary Clergy</t>
  </si>
  <si>
    <t>LDBF Fee  £</t>
  </si>
  <si>
    <t>PCC Fee  £</t>
  </si>
  <si>
    <t>Total Statutory Fee  £</t>
  </si>
  <si>
    <t>Baptism</t>
  </si>
  <si>
    <t>Certificate issued at time of baptism</t>
  </si>
  <si>
    <t>Short certificate of Baptism</t>
  </si>
  <si>
    <t>Marriage</t>
  </si>
  <si>
    <t>Publication of Banns</t>
  </si>
  <si>
    <t>Certificate of Banns</t>
  </si>
  <si>
    <t>Marriage Service</t>
  </si>
  <si>
    <t>Publication of Banns and Certificate of Banns</t>
  </si>
  <si>
    <t>Multiple (Banns/Service)</t>
  </si>
  <si>
    <t>Note: from 5/5/21, marriage certificates will be issued by the local register office</t>
  </si>
  <si>
    <t>Funeral</t>
  </si>
  <si>
    <t>Funeral service in church only *</t>
  </si>
  <si>
    <t>*Note: There is usually an additonal fee for disposal of body/ashes whether crem, burial of ashes, burial of body in churchyard or cemetery</t>
  </si>
  <si>
    <t>Burial of body in churchyard immediately preceeding/following service in church</t>
  </si>
  <si>
    <t>Burial of body in churchyard on separate occasion</t>
  </si>
  <si>
    <t>Burial of cremated remains in churchyard on separate occasion</t>
  </si>
  <si>
    <t>Burial of body or cremated remains in cemetery on separate occasion</t>
  </si>
  <si>
    <t>Service at graveside (no service in church) including burial of body</t>
  </si>
  <si>
    <t>Burial of body in churchyard (committal only)</t>
  </si>
  <si>
    <t>Burial of cremated remains in churchyard (no service in church)</t>
  </si>
  <si>
    <t>Certificate issued at time of burial</t>
  </si>
  <si>
    <t>Funeral Service in Church and Burial in Churchyard following service</t>
  </si>
  <si>
    <t>Burial of cremated remains in Churchyard preceeding/following service in church</t>
  </si>
  <si>
    <t>Funeral service in church and Burial of cremated remains in Churchyard following/preceding this</t>
  </si>
  <si>
    <t>Service at graveside (no service in church) including burial of cremated remains</t>
  </si>
  <si>
    <t>Monument</t>
  </si>
  <si>
    <t>Small cross of wood</t>
  </si>
  <si>
    <t>Small vase not exceeding 305mm x 203mm x 203mm (12" x 8" x 8")</t>
  </si>
  <si>
    <t>Tablet, plaque or other marker commemorating a person whose remains have been cremated</t>
  </si>
  <si>
    <t>Any other monument</t>
  </si>
  <si>
    <t>Additional inscription on existing monument</t>
  </si>
  <si>
    <t>Searches in Church Registers</t>
  </si>
  <si>
    <t>Searching registers of marriages for period before 1 July 1837 (up to one hour)</t>
  </si>
  <si>
    <t>Searching registers of baptisms or burials (including one copy) for up to one hour</t>
  </si>
  <si>
    <t>Each additional copy of an entry in a register of baptism or burials</t>
  </si>
  <si>
    <t>Inspection of instrument of apportionment or agreement in exchange of land for tithes deposited under the Tithe Act 1836</t>
  </si>
  <si>
    <t>Furnishing copies of above (for every 72 words)</t>
  </si>
  <si>
    <t>Retired Stipendiary Fee                   £</t>
  </si>
  <si>
    <t>Burial of body or cremated remains in cemetery (following/preceeding service in church or committal only, no service in church)</t>
  </si>
  <si>
    <t>Funeral service in church and Burial in cemetery or cremation following/preceding service in church</t>
  </si>
  <si>
    <t>Service in crematorium or cemetery (no service in church) including burial of body or cremated remains</t>
  </si>
  <si>
    <r>
      <t>Service in premises belonging to Funeral Director</t>
    </r>
    <r>
      <rPr>
        <i/>
        <sz val="7"/>
        <rFont val="Arial"/>
        <family val="2"/>
      </rPr>
      <t xml:space="preserve"> </t>
    </r>
  </si>
  <si>
    <t>Statutory Fees from 1st January 2026</t>
  </si>
  <si>
    <t>for each subsequent or hour or part of an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</si>
</sst>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i/>
      <sz val="7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6">
    <xf numFmtId="0" fontId="0" fillId="0" borderId="0" xfId="0"/>
    <xf numFmtId="0" fontId="4" fillId="0" borderId="2" xfId="0" applyFont="1" applyBorder="1"/>
    <xf numFmtId="43" fontId="0" fillId="0" borderId="3" xfId="1" applyFont="1" applyBorder="1"/>
    <xf numFmtId="0" fontId="0" fillId="0" borderId="4" xfId="0" applyBorder="1"/>
    <xf numFmtId="0" fontId="6" fillId="0" borderId="5" xfId="2" applyFont="1" applyBorder="1"/>
    <xf numFmtId="43" fontId="0" fillId="0" borderId="6" xfId="1" applyFont="1" applyBorder="1"/>
    <xf numFmtId="43" fontId="0" fillId="0" borderId="7" xfId="0" applyNumberFormat="1" applyBorder="1"/>
    <xf numFmtId="43" fontId="0" fillId="0" borderId="6" xfId="1" applyFont="1" applyFill="1" applyBorder="1"/>
    <xf numFmtId="0" fontId="0" fillId="0" borderId="8" xfId="0" applyBorder="1"/>
    <xf numFmtId="43" fontId="0" fillId="0" borderId="9" xfId="1" applyFont="1" applyBorder="1"/>
    <xf numFmtId="0" fontId="0" fillId="0" borderId="10" xfId="0" applyBorder="1"/>
    <xf numFmtId="0" fontId="6" fillId="0" borderId="11" xfId="2" applyFont="1" applyBorder="1"/>
    <xf numFmtId="43" fontId="0" fillId="0" borderId="12" xfId="0" applyNumberFormat="1" applyBorder="1"/>
    <xf numFmtId="0" fontId="7" fillId="0" borderId="13" xfId="2" applyFont="1" applyBorder="1"/>
    <xf numFmtId="43" fontId="0" fillId="0" borderId="14" xfId="1" applyFont="1" applyBorder="1"/>
    <xf numFmtId="43" fontId="0" fillId="0" borderId="15" xfId="0" applyNumberFormat="1" applyBorder="1"/>
    <xf numFmtId="0" fontId="7" fillId="0" borderId="16" xfId="2" applyFont="1" applyBorder="1"/>
    <xf numFmtId="43" fontId="0" fillId="0" borderId="17" xfId="1" applyFont="1" applyBorder="1"/>
    <xf numFmtId="0" fontId="0" fillId="0" borderId="18" xfId="0" applyBorder="1"/>
    <xf numFmtId="0" fontId="8" fillId="0" borderId="0" xfId="0" applyFont="1"/>
    <xf numFmtId="0" fontId="6" fillId="0" borderId="5" xfId="2" applyFont="1" applyBorder="1" applyAlignment="1">
      <alignment vertical="center" wrapText="1"/>
    </xf>
    <xf numFmtId="43" fontId="0" fillId="0" borderId="6" xfId="1" applyFont="1" applyFill="1" applyBorder="1" applyAlignment="1">
      <alignment vertical="center"/>
    </xf>
    <xf numFmtId="43" fontId="0" fillId="0" borderId="7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19" xfId="0" applyBorder="1"/>
    <xf numFmtId="43" fontId="0" fillId="0" borderId="0" xfId="1" applyFont="1" applyBorder="1"/>
    <xf numFmtId="0" fontId="0" fillId="0" borderId="20" xfId="0" applyBorder="1"/>
    <xf numFmtId="43" fontId="0" fillId="0" borderId="9" xfId="1" applyFont="1" applyFill="1" applyBorder="1"/>
    <xf numFmtId="43" fontId="0" fillId="0" borderId="3" xfId="1" applyFont="1" applyFill="1" applyBorder="1"/>
    <xf numFmtId="43" fontId="0" fillId="0" borderId="0" xfId="1" applyFont="1"/>
    <xf numFmtId="43" fontId="2" fillId="0" borderId="21" xfId="1" applyFont="1" applyBorder="1" applyAlignment="1">
      <alignment horizontal="center" wrapText="1"/>
    </xf>
    <xf numFmtId="43" fontId="2" fillId="0" borderId="22" xfId="1" applyFont="1" applyBorder="1" applyAlignment="1">
      <alignment horizontal="center" wrapText="1"/>
    </xf>
    <xf numFmtId="43" fontId="0" fillId="0" borderId="2" xfId="1" applyFont="1" applyBorder="1"/>
    <xf numFmtId="43" fontId="0" fillId="0" borderId="5" xfId="1" applyFont="1" applyFill="1" applyBorder="1"/>
    <xf numFmtId="43" fontId="0" fillId="0" borderId="8" xfId="1" applyFont="1" applyBorder="1"/>
    <xf numFmtId="43" fontId="0" fillId="0" borderId="13" xfId="1" applyFont="1" applyBorder="1"/>
    <xf numFmtId="43" fontId="0" fillId="0" borderId="16" xfId="1" applyFont="1" applyBorder="1"/>
    <xf numFmtId="43" fontId="0" fillId="0" borderId="5" xfId="1" applyFont="1" applyFill="1" applyBorder="1" applyAlignment="1">
      <alignment vertical="center"/>
    </xf>
    <xf numFmtId="43" fontId="0" fillId="0" borderId="8" xfId="1" applyFont="1" applyFill="1" applyBorder="1"/>
    <xf numFmtId="43" fontId="0" fillId="0" borderId="2" xfId="1" applyFont="1" applyFill="1" applyBorder="1"/>
    <xf numFmtId="0" fontId="9" fillId="0" borderId="1" xfId="0" applyFont="1" applyBorder="1" applyAlignment="1">
      <alignment vertical="top" wrapText="1"/>
    </xf>
    <xf numFmtId="0" fontId="4" fillId="0" borderId="6" xfId="0" applyFont="1" applyBorder="1"/>
    <xf numFmtId="43" fontId="0" fillId="0" borderId="0" xfId="0" applyNumberFormat="1"/>
    <xf numFmtId="43" fontId="3" fillId="2" borderId="23" xfId="1" applyFont="1" applyFill="1" applyBorder="1" applyAlignment="1">
      <alignment horizontal="center"/>
    </xf>
    <xf numFmtId="43" fontId="3" fillId="2" borderId="14" xfId="1" applyFont="1" applyFill="1" applyBorder="1" applyAlignment="1">
      <alignment horizontal="center"/>
    </xf>
    <xf numFmtId="43" fontId="3" fillId="2" borderId="24" xfId="1" applyFont="1" applyFill="1" applyBorder="1" applyAlignment="1">
      <alignment horizontal="center"/>
    </xf>
    <xf numFmtId="43" fontId="3" fillId="3" borderId="23" xfId="1" applyFont="1" applyFill="1" applyBorder="1" applyAlignment="1">
      <alignment horizontal="center"/>
    </xf>
    <xf numFmtId="43" fontId="3" fillId="3" borderId="14" xfId="1" applyFont="1" applyFill="1" applyBorder="1" applyAlignment="1">
      <alignment horizontal="center"/>
    </xf>
    <xf numFmtId="43" fontId="3" fillId="3" borderId="24" xfId="1" applyFont="1" applyFill="1" applyBorder="1" applyAlignment="1">
      <alignment horizontal="center"/>
    </xf>
    <xf numFmtId="43" fontId="2" fillId="0" borderId="6" xfId="1" applyFont="1" applyBorder="1"/>
    <xf numFmtId="43" fontId="2" fillId="0" borderId="6" xfId="1" applyFont="1" applyFill="1" applyBorder="1"/>
    <xf numFmtId="43" fontId="2" fillId="0" borderId="1" xfId="1" applyFont="1" applyFill="1" applyBorder="1"/>
    <xf numFmtId="43" fontId="2" fillId="0" borderId="6" xfId="1" applyFont="1" applyFill="1" applyBorder="1" applyAlignment="1">
      <alignment vertical="center"/>
    </xf>
    <xf numFmtId="0" fontId="10" fillId="0" borderId="5" xfId="2" applyFont="1" applyBorder="1" applyAlignment="1">
      <alignment horizontal="center"/>
    </xf>
    <xf numFmtId="43" fontId="3" fillId="0" borderId="6" xfId="1" applyFont="1" applyFill="1" applyBorder="1"/>
    <xf numFmtId="43" fontId="3" fillId="0" borderId="7" xfId="0" applyNumberFormat="1" applyFont="1" applyBorder="1"/>
  </cellXfs>
  <cellStyles count="3">
    <cellStyle name="Comma" xfId="1" builtinId="3"/>
    <cellStyle name="Normal" xfId="0" builtinId="0"/>
    <cellStyle name="Normal 3" xfId="2" xr:uid="{2C806944-177D-455E-84DF-BF08EC1E2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25B20-BAB2-4854-85F4-0E6BB6BD56B4}">
  <dimension ref="A1:K50"/>
  <sheetViews>
    <sheetView tabSelected="1" topLeftCell="A3" workbookViewId="0">
      <selection activeCell="F19" sqref="F19"/>
    </sheetView>
  </sheetViews>
  <sheetFormatPr defaultRowHeight="14.5" x14ac:dyDescent="0.35"/>
  <cols>
    <col min="1" max="1" width="64.81640625" customWidth="1"/>
    <col min="2" max="3" width="8.81640625" style="29"/>
    <col min="4" max="4" width="12.7265625" customWidth="1"/>
    <col min="5" max="5" width="2.7265625" customWidth="1"/>
    <col min="6" max="6" width="8.81640625" style="29"/>
    <col min="7" max="7" width="11" style="29" customWidth="1"/>
    <col min="8" max="8" width="8.81640625" style="29"/>
    <col min="9" max="9" width="12.7265625" customWidth="1"/>
  </cols>
  <sheetData>
    <row r="1" spans="1:11" x14ac:dyDescent="0.35">
      <c r="A1" s="41" t="s">
        <v>47</v>
      </c>
      <c r="B1" s="43" t="s">
        <v>0</v>
      </c>
      <c r="C1" s="44"/>
      <c r="D1" s="45"/>
      <c r="F1" s="46" t="s">
        <v>1</v>
      </c>
      <c r="G1" s="47"/>
      <c r="H1" s="47"/>
      <c r="I1" s="48"/>
    </row>
    <row r="2" spans="1:11" ht="58.5" thickBot="1" x14ac:dyDescent="0.4">
      <c r="A2" s="40"/>
      <c r="B2" s="30" t="s">
        <v>2</v>
      </c>
      <c r="C2" s="31" t="s">
        <v>3</v>
      </c>
      <c r="D2" s="31" t="s">
        <v>4</v>
      </c>
      <c r="F2" s="31" t="s">
        <v>2</v>
      </c>
      <c r="G2" s="31" t="s">
        <v>42</v>
      </c>
      <c r="H2" s="31" t="s">
        <v>3</v>
      </c>
      <c r="I2" s="31" t="s">
        <v>4</v>
      </c>
    </row>
    <row r="3" spans="1:11" x14ac:dyDescent="0.35">
      <c r="A3" s="1" t="s">
        <v>5</v>
      </c>
      <c r="B3" s="2"/>
      <c r="C3" s="2"/>
      <c r="D3" s="3"/>
      <c r="F3" s="32"/>
      <c r="G3" s="2"/>
      <c r="H3" s="2"/>
      <c r="I3" s="3"/>
    </row>
    <row r="4" spans="1:11" x14ac:dyDescent="0.35">
      <c r="A4" s="4" t="s">
        <v>6</v>
      </c>
      <c r="B4" s="5">
        <v>0</v>
      </c>
      <c r="C4" s="49">
        <v>20</v>
      </c>
      <c r="D4" s="6">
        <f>B4+C4</f>
        <v>20</v>
      </c>
      <c r="F4" s="33">
        <f t="shared" ref="F4:F5" si="0">ROUND(B4/3,0)</f>
        <v>0</v>
      </c>
      <c r="G4" s="7">
        <f t="shared" ref="G4:G5" si="1">ROUND(2*B4/3,0)</f>
        <v>0</v>
      </c>
      <c r="H4" s="7">
        <f>C4</f>
        <v>20</v>
      </c>
      <c r="I4" s="6">
        <v>20</v>
      </c>
      <c r="K4" s="42"/>
    </row>
    <row r="5" spans="1:11" x14ac:dyDescent="0.35">
      <c r="A5" s="4" t="s">
        <v>7</v>
      </c>
      <c r="B5" s="5">
        <v>0</v>
      </c>
      <c r="C5" s="49">
        <f>C4</f>
        <v>20</v>
      </c>
      <c r="D5" s="6">
        <f>B5+C5</f>
        <v>20</v>
      </c>
      <c r="F5" s="33">
        <f t="shared" si="0"/>
        <v>0</v>
      </c>
      <c r="G5" s="7">
        <f t="shared" si="1"/>
        <v>0</v>
      </c>
      <c r="H5" s="7">
        <f>C5</f>
        <v>20</v>
      </c>
      <c r="I5" s="6">
        <f t="shared" ref="I5" si="2">F5+G5+H5</f>
        <v>20</v>
      </c>
      <c r="K5" s="42"/>
    </row>
    <row r="6" spans="1:11" ht="15" thickBot="1" x14ac:dyDescent="0.4">
      <c r="A6" s="8"/>
      <c r="B6" s="9"/>
      <c r="C6" s="9"/>
      <c r="D6" s="10"/>
      <c r="F6" s="34"/>
      <c r="G6" s="9"/>
      <c r="H6" s="9"/>
      <c r="I6" s="10"/>
      <c r="K6" s="42"/>
    </row>
    <row r="7" spans="1:11" x14ac:dyDescent="0.35">
      <c r="A7" s="1" t="s">
        <v>8</v>
      </c>
      <c r="B7" s="2"/>
      <c r="C7" s="2"/>
      <c r="D7" s="3"/>
      <c r="F7" s="32"/>
      <c r="G7" s="2"/>
      <c r="H7" s="2"/>
      <c r="I7" s="3"/>
      <c r="K7" s="42"/>
    </row>
    <row r="8" spans="1:11" x14ac:dyDescent="0.35">
      <c r="A8" s="4" t="s">
        <v>9</v>
      </c>
      <c r="B8" s="7">
        <v>0</v>
      </c>
      <c r="C8" s="50">
        <v>39</v>
      </c>
      <c r="D8" s="6">
        <f t="shared" ref="D8:D12" si="3">B8+C8</f>
        <v>39</v>
      </c>
      <c r="F8" s="33">
        <f t="shared" ref="F8:F9" si="4">ROUND(B8/3,0)</f>
        <v>0</v>
      </c>
      <c r="G8" s="7">
        <f t="shared" ref="G8:G9" si="5">ROUND(2*B8/3,0)</f>
        <v>0</v>
      </c>
      <c r="H8" s="7">
        <f t="shared" ref="H8:H12" si="6">C8</f>
        <v>39</v>
      </c>
      <c r="I8" s="6">
        <f t="shared" ref="I8:I12" si="7">F8+G8+H8</f>
        <v>39</v>
      </c>
      <c r="K8" s="42"/>
    </row>
    <row r="9" spans="1:11" x14ac:dyDescent="0.35">
      <c r="A9" s="4" t="s">
        <v>10</v>
      </c>
      <c r="B9" s="7">
        <v>0</v>
      </c>
      <c r="C9" s="50">
        <f>C4</f>
        <v>20</v>
      </c>
      <c r="D9" s="6">
        <f t="shared" si="3"/>
        <v>20</v>
      </c>
      <c r="F9" s="33">
        <f t="shared" si="4"/>
        <v>0</v>
      </c>
      <c r="G9" s="7">
        <f t="shared" si="5"/>
        <v>0</v>
      </c>
      <c r="H9" s="7">
        <f t="shared" si="6"/>
        <v>20</v>
      </c>
      <c r="I9" s="6">
        <f t="shared" si="7"/>
        <v>20</v>
      </c>
      <c r="K9" s="42"/>
    </row>
    <row r="10" spans="1:11" x14ac:dyDescent="0.35">
      <c r="A10" s="4" t="s">
        <v>11</v>
      </c>
      <c r="B10" s="50">
        <v>257</v>
      </c>
      <c r="C10" s="50">
        <v>309</v>
      </c>
      <c r="D10" s="6">
        <f t="shared" si="3"/>
        <v>566</v>
      </c>
      <c r="F10" s="33">
        <f>B10-G10</f>
        <v>86</v>
      </c>
      <c r="G10" s="7">
        <f>ROUND(2*B10/3,0)</f>
        <v>171</v>
      </c>
      <c r="H10" s="7">
        <f t="shared" si="6"/>
        <v>309</v>
      </c>
      <c r="I10" s="6">
        <f t="shared" si="7"/>
        <v>566</v>
      </c>
      <c r="K10" s="42"/>
    </row>
    <row r="11" spans="1:11" x14ac:dyDescent="0.35">
      <c r="A11" s="4" t="s">
        <v>12</v>
      </c>
      <c r="B11" s="7">
        <f>B9+B8</f>
        <v>0</v>
      </c>
      <c r="C11" s="50">
        <f>C9+C8</f>
        <v>59</v>
      </c>
      <c r="D11" s="6">
        <f t="shared" si="3"/>
        <v>59</v>
      </c>
      <c r="F11" s="33">
        <f>ROUND(B11/3,0)</f>
        <v>0</v>
      </c>
      <c r="G11" s="7">
        <f>ROUND(2*B11/3,0)</f>
        <v>0</v>
      </c>
      <c r="H11" s="7">
        <f t="shared" si="6"/>
        <v>59</v>
      </c>
      <c r="I11" s="6">
        <f t="shared" si="7"/>
        <v>59</v>
      </c>
      <c r="K11" s="42"/>
    </row>
    <row r="12" spans="1:11" x14ac:dyDescent="0.35">
      <c r="A12" s="11" t="s">
        <v>13</v>
      </c>
      <c r="B12" s="51">
        <f>B10+B8</f>
        <v>257</v>
      </c>
      <c r="C12" s="51">
        <f>C10+C8</f>
        <v>348</v>
      </c>
      <c r="D12" s="12">
        <f t="shared" si="3"/>
        <v>605</v>
      </c>
      <c r="F12" s="33">
        <f>B12-G12</f>
        <v>86</v>
      </c>
      <c r="G12" s="7">
        <f>ROUND(2*B12/3,0)</f>
        <v>171</v>
      </c>
      <c r="H12" s="7">
        <f t="shared" si="6"/>
        <v>348</v>
      </c>
      <c r="I12" s="6">
        <f t="shared" si="7"/>
        <v>605</v>
      </c>
      <c r="K12" s="42"/>
    </row>
    <row r="13" spans="1:11" x14ac:dyDescent="0.35">
      <c r="A13" s="13" t="s">
        <v>14</v>
      </c>
      <c r="B13" s="14"/>
      <c r="C13" s="14"/>
      <c r="D13" s="15"/>
      <c r="F13" s="35"/>
      <c r="G13" s="14"/>
      <c r="H13" s="14"/>
      <c r="I13" s="15"/>
      <c r="K13" s="42"/>
    </row>
    <row r="14" spans="1:11" ht="15" thickBot="1" x14ac:dyDescent="0.4">
      <c r="A14" s="16"/>
      <c r="B14" s="17"/>
      <c r="C14" s="17"/>
      <c r="D14" s="18"/>
      <c r="F14" s="36"/>
      <c r="G14" s="17"/>
      <c r="H14" s="17"/>
      <c r="I14" s="18"/>
      <c r="K14" s="42"/>
    </row>
    <row r="15" spans="1:11" x14ac:dyDescent="0.35">
      <c r="A15" s="1" t="s">
        <v>15</v>
      </c>
      <c r="B15" s="2"/>
      <c r="C15" s="2"/>
      <c r="D15" s="3"/>
      <c r="F15" s="32"/>
      <c r="G15" s="2"/>
      <c r="H15" s="2"/>
      <c r="I15" s="3"/>
      <c r="K15" s="42"/>
    </row>
    <row r="16" spans="1:11" x14ac:dyDescent="0.35">
      <c r="A16" s="4" t="s">
        <v>16</v>
      </c>
      <c r="B16" s="50">
        <v>132</v>
      </c>
      <c r="C16" s="50">
        <v>112</v>
      </c>
      <c r="D16" s="6">
        <f>B16+C16</f>
        <v>244</v>
      </c>
      <c r="E16" s="19"/>
      <c r="F16" s="33">
        <f>B16-G16</f>
        <v>44</v>
      </c>
      <c r="G16" s="7">
        <f>ROUND(2*B16/3,0)</f>
        <v>88</v>
      </c>
      <c r="H16" s="7">
        <f>C16</f>
        <v>112</v>
      </c>
      <c r="I16" s="6">
        <f>F16+G16+H16</f>
        <v>244</v>
      </c>
      <c r="K16" s="42"/>
    </row>
    <row r="17" spans="1:11" x14ac:dyDescent="0.35">
      <c r="A17" s="13" t="s">
        <v>17</v>
      </c>
      <c r="B17" s="7"/>
      <c r="C17" s="7"/>
      <c r="D17" s="6"/>
      <c r="E17" s="19"/>
      <c r="F17" s="33"/>
      <c r="G17" s="7"/>
      <c r="H17" s="7"/>
      <c r="I17" s="6"/>
      <c r="K17" s="42"/>
    </row>
    <row r="18" spans="1:11" x14ac:dyDescent="0.35">
      <c r="A18" s="4" t="s">
        <v>18</v>
      </c>
      <c r="B18" s="50">
        <v>19</v>
      </c>
      <c r="C18" s="50">
        <v>371</v>
      </c>
      <c r="D18" s="6">
        <f t="shared" ref="D18:D33" si="8">B18+C18</f>
        <v>390</v>
      </c>
      <c r="F18" s="33">
        <f>B18-G18</f>
        <v>6</v>
      </c>
      <c r="G18" s="7">
        <f t="shared" ref="G18:G26" si="9">ROUND(2*B18/3,0)</f>
        <v>13</v>
      </c>
      <c r="H18" s="7">
        <f t="shared" ref="H18:H30" si="10">C18</f>
        <v>371</v>
      </c>
      <c r="I18" s="6">
        <f t="shared" ref="I18:I33" si="11">F18+G18+H18</f>
        <v>390</v>
      </c>
      <c r="K18" s="42"/>
    </row>
    <row r="19" spans="1:11" s="23" customFormat="1" ht="23" x14ac:dyDescent="0.35">
      <c r="A19" s="20" t="s">
        <v>44</v>
      </c>
      <c r="B19" s="52">
        <f>B33+B16</f>
        <v>169</v>
      </c>
      <c r="C19" s="52">
        <f>C16</f>
        <v>112</v>
      </c>
      <c r="D19" s="22">
        <f t="shared" si="8"/>
        <v>281</v>
      </c>
      <c r="F19" s="37">
        <f t="shared" ref="F19:F27" si="12">B19-G19</f>
        <v>56</v>
      </c>
      <c r="G19" s="21">
        <f t="shared" si="9"/>
        <v>113</v>
      </c>
      <c r="H19" s="21">
        <f t="shared" si="10"/>
        <v>112</v>
      </c>
      <c r="I19" s="22">
        <f>F19+G19+H19</f>
        <v>281</v>
      </c>
      <c r="K19" s="42"/>
    </row>
    <row r="20" spans="1:11" x14ac:dyDescent="0.35">
      <c r="A20" s="4" t="s">
        <v>19</v>
      </c>
      <c r="B20" s="50">
        <v>54</v>
      </c>
      <c r="C20" s="50">
        <f>C18</f>
        <v>371</v>
      </c>
      <c r="D20" s="6">
        <f t="shared" si="8"/>
        <v>425</v>
      </c>
      <c r="F20" s="33">
        <f t="shared" si="12"/>
        <v>18</v>
      </c>
      <c r="G20" s="7">
        <f t="shared" si="9"/>
        <v>36</v>
      </c>
      <c r="H20" s="7">
        <f t="shared" si="10"/>
        <v>371</v>
      </c>
      <c r="I20" s="6">
        <f t="shared" si="11"/>
        <v>425</v>
      </c>
      <c r="K20" s="42"/>
    </row>
    <row r="21" spans="1:11" x14ac:dyDescent="0.35">
      <c r="A21" s="4" t="s">
        <v>20</v>
      </c>
      <c r="B21" s="50">
        <f>B20</f>
        <v>54</v>
      </c>
      <c r="C21" s="50">
        <v>152</v>
      </c>
      <c r="D21" s="6">
        <f t="shared" si="8"/>
        <v>206</v>
      </c>
      <c r="F21" s="33">
        <f t="shared" si="12"/>
        <v>18</v>
      </c>
      <c r="G21" s="7">
        <f t="shared" si="9"/>
        <v>36</v>
      </c>
      <c r="H21" s="7">
        <f t="shared" si="10"/>
        <v>152</v>
      </c>
      <c r="I21" s="6">
        <f t="shared" si="11"/>
        <v>206</v>
      </c>
      <c r="K21" s="42"/>
    </row>
    <row r="22" spans="1:11" x14ac:dyDescent="0.35">
      <c r="A22" s="4" t="s">
        <v>21</v>
      </c>
      <c r="B22" s="50">
        <v>70</v>
      </c>
      <c r="C22" s="50">
        <v>20</v>
      </c>
      <c r="D22" s="6">
        <f t="shared" si="8"/>
        <v>90</v>
      </c>
      <c r="F22" s="33">
        <f t="shared" si="12"/>
        <v>23</v>
      </c>
      <c r="G22" s="7">
        <f t="shared" si="9"/>
        <v>47</v>
      </c>
      <c r="H22" s="7">
        <f t="shared" si="10"/>
        <v>20</v>
      </c>
      <c r="I22" s="6">
        <f t="shared" si="11"/>
        <v>90</v>
      </c>
      <c r="K22" s="42"/>
    </row>
    <row r="23" spans="1:11" x14ac:dyDescent="0.35">
      <c r="A23" s="4" t="s">
        <v>22</v>
      </c>
      <c r="B23" s="50">
        <f>B16</f>
        <v>132</v>
      </c>
      <c r="C23" s="50">
        <f>C18</f>
        <v>371</v>
      </c>
      <c r="D23" s="6">
        <f t="shared" si="8"/>
        <v>503</v>
      </c>
      <c r="F23" s="33">
        <f t="shared" si="12"/>
        <v>44</v>
      </c>
      <c r="G23" s="7">
        <f t="shared" si="9"/>
        <v>88</v>
      </c>
      <c r="H23" s="7">
        <f t="shared" si="10"/>
        <v>371</v>
      </c>
      <c r="I23" s="6">
        <f t="shared" si="11"/>
        <v>503</v>
      </c>
      <c r="K23" s="42"/>
    </row>
    <row r="24" spans="1:11" ht="23" x14ac:dyDescent="0.35">
      <c r="A24" s="20" t="s">
        <v>45</v>
      </c>
      <c r="B24" s="52">
        <v>207</v>
      </c>
      <c r="C24" s="52">
        <v>37</v>
      </c>
      <c r="D24" s="22">
        <f t="shared" si="8"/>
        <v>244</v>
      </c>
      <c r="F24" s="37">
        <f t="shared" si="12"/>
        <v>69</v>
      </c>
      <c r="G24" s="21">
        <f t="shared" si="9"/>
        <v>138</v>
      </c>
      <c r="H24" s="21">
        <f t="shared" si="10"/>
        <v>37</v>
      </c>
      <c r="I24" s="22">
        <f t="shared" si="11"/>
        <v>244</v>
      </c>
      <c r="J24" s="23"/>
      <c r="K24" s="42"/>
    </row>
    <row r="25" spans="1:11" x14ac:dyDescent="0.35">
      <c r="A25" s="4" t="s">
        <v>23</v>
      </c>
      <c r="B25" s="50">
        <f>B20</f>
        <v>54</v>
      </c>
      <c r="C25" s="50">
        <f>C18</f>
        <v>371</v>
      </c>
      <c r="D25" s="6">
        <f t="shared" si="8"/>
        <v>425</v>
      </c>
      <c r="F25" s="33">
        <f t="shared" si="12"/>
        <v>18</v>
      </c>
      <c r="G25" s="7">
        <f t="shared" si="9"/>
        <v>36</v>
      </c>
      <c r="H25" s="7">
        <f t="shared" si="10"/>
        <v>371</v>
      </c>
      <c r="I25" s="6">
        <f t="shared" si="11"/>
        <v>425</v>
      </c>
      <c r="K25" s="42"/>
    </row>
    <row r="26" spans="1:11" x14ac:dyDescent="0.35">
      <c r="A26" s="4" t="s">
        <v>24</v>
      </c>
      <c r="B26" s="50">
        <f>B20</f>
        <v>54</v>
      </c>
      <c r="C26" s="50">
        <f>C21</f>
        <v>152</v>
      </c>
      <c r="D26" s="6">
        <f t="shared" si="8"/>
        <v>206</v>
      </c>
      <c r="F26" s="33">
        <f t="shared" si="12"/>
        <v>18</v>
      </c>
      <c r="G26" s="7">
        <f t="shared" si="9"/>
        <v>36</v>
      </c>
      <c r="H26" s="7">
        <f t="shared" si="10"/>
        <v>152</v>
      </c>
      <c r="I26" s="6">
        <f t="shared" si="11"/>
        <v>206</v>
      </c>
      <c r="K26" s="42"/>
    </row>
    <row r="27" spans="1:11" x14ac:dyDescent="0.35">
      <c r="A27" s="4" t="s">
        <v>25</v>
      </c>
      <c r="B27" s="50">
        <v>0</v>
      </c>
      <c r="C27" s="50">
        <f>C9</f>
        <v>20</v>
      </c>
      <c r="D27" s="6">
        <f t="shared" si="8"/>
        <v>20</v>
      </c>
      <c r="F27" s="33">
        <f t="shared" si="12"/>
        <v>0</v>
      </c>
      <c r="G27" s="7">
        <f t="shared" ref="G27:G30" si="13">ROUND(2*B27/3,0)</f>
        <v>0</v>
      </c>
      <c r="H27" s="7">
        <f t="shared" si="10"/>
        <v>20</v>
      </c>
      <c r="I27" s="6">
        <f t="shared" si="11"/>
        <v>20</v>
      </c>
      <c r="K27" s="42"/>
    </row>
    <row r="28" spans="1:11" x14ac:dyDescent="0.35">
      <c r="A28" s="4" t="s">
        <v>26</v>
      </c>
      <c r="B28" s="50">
        <f>B18+B16</f>
        <v>151</v>
      </c>
      <c r="C28" s="50">
        <f>C18+C16</f>
        <v>483</v>
      </c>
      <c r="D28" s="6">
        <f t="shared" si="8"/>
        <v>634</v>
      </c>
      <c r="F28" s="33">
        <f t="shared" ref="F28:F33" si="14">B28-G28</f>
        <v>50</v>
      </c>
      <c r="G28" s="7">
        <f t="shared" si="13"/>
        <v>101</v>
      </c>
      <c r="H28" s="7">
        <f t="shared" si="10"/>
        <v>483</v>
      </c>
      <c r="I28" s="6">
        <f t="shared" si="11"/>
        <v>634</v>
      </c>
      <c r="K28" s="42"/>
    </row>
    <row r="29" spans="1:11" x14ac:dyDescent="0.35">
      <c r="A29" s="4" t="s">
        <v>27</v>
      </c>
      <c r="B29" s="50">
        <f>B18</f>
        <v>19</v>
      </c>
      <c r="C29" s="50">
        <f>C21</f>
        <v>152</v>
      </c>
      <c r="D29" s="6">
        <f t="shared" si="8"/>
        <v>171</v>
      </c>
      <c r="F29" s="33">
        <f t="shared" si="14"/>
        <v>6</v>
      </c>
      <c r="G29" s="7">
        <f t="shared" si="13"/>
        <v>13</v>
      </c>
      <c r="H29" s="7">
        <f t="shared" si="10"/>
        <v>152</v>
      </c>
      <c r="I29" s="6">
        <f t="shared" si="11"/>
        <v>171</v>
      </c>
      <c r="K29" s="42"/>
    </row>
    <row r="30" spans="1:11" ht="23" x14ac:dyDescent="0.35">
      <c r="A30" s="20" t="s">
        <v>28</v>
      </c>
      <c r="B30" s="52">
        <f>B16+B29</f>
        <v>151</v>
      </c>
      <c r="C30" s="52">
        <f>C16+C29</f>
        <v>264</v>
      </c>
      <c r="D30" s="22">
        <f t="shared" si="8"/>
        <v>415</v>
      </c>
      <c r="F30" s="37">
        <f t="shared" si="14"/>
        <v>50</v>
      </c>
      <c r="G30" s="21">
        <f t="shared" si="13"/>
        <v>101</v>
      </c>
      <c r="H30" s="21">
        <f t="shared" si="10"/>
        <v>264</v>
      </c>
      <c r="I30" s="22">
        <f t="shared" si="11"/>
        <v>415</v>
      </c>
      <c r="K30" s="42"/>
    </row>
    <row r="31" spans="1:11" x14ac:dyDescent="0.35">
      <c r="A31" s="4" t="s">
        <v>46</v>
      </c>
      <c r="B31" s="50">
        <f>D24</f>
        <v>244</v>
      </c>
      <c r="C31" s="52">
        <v>0</v>
      </c>
      <c r="D31" s="6">
        <f t="shared" si="8"/>
        <v>244</v>
      </c>
      <c r="F31" s="33">
        <f t="shared" si="14"/>
        <v>81</v>
      </c>
      <c r="G31" s="7">
        <f>ROUND(2*B31/3,0)</f>
        <v>163</v>
      </c>
      <c r="H31" s="7">
        <f>C31</f>
        <v>0</v>
      </c>
      <c r="I31" s="6">
        <f t="shared" si="11"/>
        <v>244</v>
      </c>
      <c r="J31" s="23"/>
      <c r="K31" s="42"/>
    </row>
    <row r="32" spans="1:11" ht="14.5" customHeight="1" x14ac:dyDescent="0.35">
      <c r="A32" s="4" t="s">
        <v>29</v>
      </c>
      <c r="B32" s="50">
        <f>B23</f>
        <v>132</v>
      </c>
      <c r="C32" s="50">
        <f>C21</f>
        <v>152</v>
      </c>
      <c r="D32" s="6">
        <f t="shared" si="8"/>
        <v>284</v>
      </c>
      <c r="F32" s="33">
        <f t="shared" si="14"/>
        <v>44</v>
      </c>
      <c r="G32" s="7">
        <f t="shared" ref="G32:G33" si="15">ROUND(2*B32/3,0)</f>
        <v>88</v>
      </c>
      <c r="H32" s="7">
        <f>C32</f>
        <v>152</v>
      </c>
      <c r="I32" s="6">
        <f t="shared" si="11"/>
        <v>284</v>
      </c>
      <c r="K32" s="42"/>
    </row>
    <row r="33" spans="1:11" ht="23" x14ac:dyDescent="0.35">
      <c r="A33" s="20" t="s">
        <v>43</v>
      </c>
      <c r="B33" s="52">
        <v>37</v>
      </c>
      <c r="C33" s="52">
        <v>0</v>
      </c>
      <c r="D33" s="22">
        <f t="shared" si="8"/>
        <v>37</v>
      </c>
      <c r="F33" s="37">
        <f t="shared" si="14"/>
        <v>12</v>
      </c>
      <c r="G33" s="21">
        <f t="shared" si="15"/>
        <v>25</v>
      </c>
      <c r="H33" s="21">
        <v>0</v>
      </c>
      <c r="I33" s="22">
        <f t="shared" si="11"/>
        <v>37</v>
      </c>
      <c r="K33" s="42"/>
    </row>
    <row r="34" spans="1:11" ht="15" thickBot="1" x14ac:dyDescent="0.4">
      <c r="A34" s="24"/>
      <c r="B34" s="25"/>
      <c r="C34" s="25"/>
      <c r="D34" s="26"/>
      <c r="F34" s="36"/>
      <c r="G34" s="17"/>
      <c r="H34" s="17"/>
      <c r="I34" s="18"/>
      <c r="K34" s="42"/>
    </row>
    <row r="35" spans="1:11" x14ac:dyDescent="0.35">
      <c r="A35" s="1" t="s">
        <v>30</v>
      </c>
      <c r="B35" s="2"/>
      <c r="C35" s="2"/>
      <c r="D35" s="3"/>
      <c r="F35" s="32"/>
      <c r="G35" s="2"/>
      <c r="H35" s="2"/>
      <c r="I35" s="3"/>
      <c r="K35" s="42"/>
    </row>
    <row r="36" spans="1:11" x14ac:dyDescent="0.35">
      <c r="A36" s="4" t="s">
        <v>31</v>
      </c>
      <c r="B36" s="50">
        <f>B18</f>
        <v>19</v>
      </c>
      <c r="C36" s="50">
        <v>41</v>
      </c>
      <c r="D36" s="6">
        <f t="shared" ref="D36:D40" si="16">B36+C36</f>
        <v>60</v>
      </c>
      <c r="F36" s="33">
        <f>B36</f>
        <v>19</v>
      </c>
      <c r="G36" s="7">
        <v>0</v>
      </c>
      <c r="H36" s="7">
        <f t="shared" ref="H36:H40" si="17">C36</f>
        <v>41</v>
      </c>
      <c r="I36" s="6">
        <f t="shared" ref="I36:I40" si="18">F36+G36+H36</f>
        <v>60</v>
      </c>
      <c r="K36" s="42"/>
    </row>
    <row r="37" spans="1:11" x14ac:dyDescent="0.35">
      <c r="A37" s="4" t="s">
        <v>32</v>
      </c>
      <c r="B37" s="50">
        <f>B18</f>
        <v>19</v>
      </c>
      <c r="C37" s="50">
        <v>77</v>
      </c>
      <c r="D37" s="6">
        <f t="shared" si="16"/>
        <v>96</v>
      </c>
      <c r="F37" s="33">
        <f t="shared" ref="F37:F40" si="19">B37</f>
        <v>19</v>
      </c>
      <c r="G37" s="7">
        <v>0</v>
      </c>
      <c r="H37" s="7">
        <f t="shared" si="17"/>
        <v>77</v>
      </c>
      <c r="I37" s="6">
        <f t="shared" si="18"/>
        <v>96</v>
      </c>
      <c r="K37" s="42"/>
    </row>
    <row r="38" spans="1:11" s="23" customFormat="1" ht="23" x14ac:dyDescent="0.35">
      <c r="A38" s="20" t="s">
        <v>33</v>
      </c>
      <c r="B38" s="52">
        <f>B37</f>
        <v>19</v>
      </c>
      <c r="C38" s="52">
        <f>C37</f>
        <v>77</v>
      </c>
      <c r="D38" s="22">
        <f t="shared" si="16"/>
        <v>96</v>
      </c>
      <c r="F38" s="37">
        <f t="shared" si="19"/>
        <v>19</v>
      </c>
      <c r="G38" s="21">
        <v>0</v>
      </c>
      <c r="H38" s="21">
        <f t="shared" si="17"/>
        <v>77</v>
      </c>
      <c r="I38" s="22">
        <f t="shared" si="18"/>
        <v>96</v>
      </c>
      <c r="K38" s="42"/>
    </row>
    <row r="39" spans="1:11" x14ac:dyDescent="0.35">
      <c r="A39" s="4" t="s">
        <v>34</v>
      </c>
      <c r="B39" s="50">
        <f>B18</f>
        <v>19</v>
      </c>
      <c r="C39" s="50">
        <v>160</v>
      </c>
      <c r="D39" s="6">
        <f t="shared" si="16"/>
        <v>179</v>
      </c>
      <c r="F39" s="33">
        <f t="shared" si="19"/>
        <v>19</v>
      </c>
      <c r="G39" s="7">
        <v>0</v>
      </c>
      <c r="H39" s="7">
        <f t="shared" si="17"/>
        <v>160</v>
      </c>
      <c r="I39" s="6">
        <f t="shared" si="18"/>
        <v>179</v>
      </c>
      <c r="K39" s="42"/>
    </row>
    <row r="40" spans="1:11" x14ac:dyDescent="0.35">
      <c r="A40" s="4" t="s">
        <v>35</v>
      </c>
      <c r="B40" s="50">
        <f>B36</f>
        <v>19</v>
      </c>
      <c r="C40" s="50">
        <f>C9</f>
        <v>20</v>
      </c>
      <c r="D40" s="6">
        <f t="shared" si="16"/>
        <v>39</v>
      </c>
      <c r="F40" s="33">
        <f t="shared" si="19"/>
        <v>19</v>
      </c>
      <c r="G40" s="7">
        <v>0</v>
      </c>
      <c r="H40" s="7">
        <f t="shared" si="17"/>
        <v>20</v>
      </c>
      <c r="I40" s="6">
        <f t="shared" si="18"/>
        <v>39</v>
      </c>
      <c r="K40" s="42"/>
    </row>
    <row r="41" spans="1:11" ht="15" thickBot="1" x14ac:dyDescent="0.4">
      <c r="A41" s="8"/>
      <c r="B41" s="9"/>
      <c r="C41" s="9"/>
      <c r="D41" s="10"/>
      <c r="F41" s="38"/>
      <c r="G41" s="27"/>
      <c r="H41" s="27"/>
      <c r="I41" s="10"/>
      <c r="K41" s="42"/>
    </row>
    <row r="42" spans="1:11" x14ac:dyDescent="0.35">
      <c r="A42" s="1" t="s">
        <v>36</v>
      </c>
      <c r="B42" s="2"/>
      <c r="C42" s="2"/>
      <c r="D42" s="3"/>
      <c r="F42" s="39"/>
      <c r="G42" s="28"/>
      <c r="H42" s="28"/>
      <c r="I42" s="3"/>
      <c r="K42" s="42"/>
    </row>
    <row r="43" spans="1:11" x14ac:dyDescent="0.35">
      <c r="A43" s="4" t="s">
        <v>37</v>
      </c>
      <c r="B43" s="7">
        <v>0</v>
      </c>
      <c r="C43" s="7">
        <v>39</v>
      </c>
      <c r="D43" s="6">
        <f t="shared" ref="D43:D49" si="20">B43+C43</f>
        <v>39</v>
      </c>
      <c r="F43" s="33">
        <v>0</v>
      </c>
      <c r="G43" s="7">
        <v>0</v>
      </c>
      <c r="H43" s="7">
        <f t="shared" ref="H43:H49" si="21">C43</f>
        <v>39</v>
      </c>
      <c r="I43" s="6">
        <f t="shared" ref="I43:I49" si="22">F43+G43+H43</f>
        <v>39</v>
      </c>
      <c r="K43" s="42"/>
    </row>
    <row r="44" spans="1:11" x14ac:dyDescent="0.35">
      <c r="A44" s="53" t="s">
        <v>48</v>
      </c>
      <c r="B44" s="54"/>
      <c r="C44" s="54">
        <v>39</v>
      </c>
      <c r="D44" s="55">
        <f t="shared" si="20"/>
        <v>39</v>
      </c>
      <c r="F44" s="33">
        <v>0</v>
      </c>
      <c r="G44" s="7">
        <v>0</v>
      </c>
      <c r="H44" s="7">
        <f t="shared" ref="H44" si="23">C44</f>
        <v>39</v>
      </c>
      <c r="I44" s="6">
        <f t="shared" ref="I44" si="24">F44+G44+H44</f>
        <v>39</v>
      </c>
      <c r="K44" s="42"/>
    </row>
    <row r="45" spans="1:11" x14ac:dyDescent="0.35">
      <c r="A45" s="4" t="s">
        <v>38</v>
      </c>
      <c r="B45" s="7">
        <v>0</v>
      </c>
      <c r="C45" s="7">
        <f>C43</f>
        <v>39</v>
      </c>
      <c r="D45" s="6">
        <f t="shared" si="20"/>
        <v>39</v>
      </c>
      <c r="F45" s="33">
        <v>0</v>
      </c>
      <c r="G45" s="7">
        <v>0</v>
      </c>
      <c r="H45" s="7">
        <f t="shared" si="21"/>
        <v>39</v>
      </c>
      <c r="I45" s="6">
        <f t="shared" si="22"/>
        <v>39</v>
      </c>
      <c r="K45" s="42"/>
    </row>
    <row r="46" spans="1:11" x14ac:dyDescent="0.35">
      <c r="A46" s="53" t="s">
        <v>48</v>
      </c>
      <c r="B46" s="7">
        <v>0</v>
      </c>
      <c r="C46" s="7">
        <f>C43</f>
        <v>39</v>
      </c>
      <c r="D46" s="6">
        <f t="shared" si="20"/>
        <v>39</v>
      </c>
      <c r="F46" s="33">
        <v>0</v>
      </c>
      <c r="G46" s="7">
        <v>0</v>
      </c>
      <c r="H46" s="7">
        <f t="shared" si="21"/>
        <v>39</v>
      </c>
      <c r="I46" s="6">
        <f t="shared" si="22"/>
        <v>39</v>
      </c>
      <c r="K46" s="42"/>
    </row>
    <row r="47" spans="1:11" x14ac:dyDescent="0.35">
      <c r="A47" s="4" t="s">
        <v>39</v>
      </c>
      <c r="B47" s="7">
        <v>0</v>
      </c>
      <c r="C47" s="7">
        <f>C4</f>
        <v>20</v>
      </c>
      <c r="D47" s="6">
        <f t="shared" si="20"/>
        <v>20</v>
      </c>
      <c r="F47" s="33">
        <v>0</v>
      </c>
      <c r="G47" s="7">
        <v>0</v>
      </c>
      <c r="H47" s="7">
        <f t="shared" si="21"/>
        <v>20</v>
      </c>
      <c r="I47" s="6">
        <f t="shared" si="22"/>
        <v>20</v>
      </c>
      <c r="K47" s="42"/>
    </row>
    <row r="48" spans="1:11" ht="23" x14ac:dyDescent="0.35">
      <c r="A48" s="20" t="s">
        <v>40</v>
      </c>
      <c r="B48" s="21">
        <v>0</v>
      </c>
      <c r="C48" s="21">
        <v>0</v>
      </c>
      <c r="D48" s="22">
        <f t="shared" si="20"/>
        <v>0</v>
      </c>
      <c r="F48" s="37">
        <v>0</v>
      </c>
      <c r="G48" s="21">
        <v>0</v>
      </c>
      <c r="H48" s="21">
        <v>0</v>
      </c>
      <c r="I48" s="6">
        <f t="shared" si="22"/>
        <v>0</v>
      </c>
      <c r="K48" s="42"/>
    </row>
    <row r="49" spans="1:11" x14ac:dyDescent="0.35">
      <c r="A49" s="4" t="s">
        <v>41</v>
      </c>
      <c r="B49" s="7">
        <v>0</v>
      </c>
      <c r="C49" s="7">
        <f>C4</f>
        <v>20</v>
      </c>
      <c r="D49" s="6">
        <f t="shared" si="20"/>
        <v>20</v>
      </c>
      <c r="F49" s="33">
        <v>0</v>
      </c>
      <c r="G49" s="7">
        <v>0</v>
      </c>
      <c r="H49" s="7">
        <f t="shared" si="21"/>
        <v>20</v>
      </c>
      <c r="I49" s="6">
        <f t="shared" si="22"/>
        <v>20</v>
      </c>
      <c r="K49" s="42"/>
    </row>
    <row r="50" spans="1:11" ht="15" thickBot="1" x14ac:dyDescent="0.4">
      <c r="A50" s="8"/>
      <c r="B50" s="9"/>
      <c r="C50" s="9"/>
      <c r="D50" s="10"/>
      <c r="F50" s="34"/>
      <c r="G50" s="9"/>
      <c r="H50" s="9"/>
      <c r="I50" s="10"/>
      <c r="K50" s="42"/>
    </row>
  </sheetData>
  <mergeCells count="2">
    <mergeCell ref="B1:D1"/>
    <mergeCell ref="F1:I1"/>
  </mergeCells>
  <pageMargins left="0.25" right="0.25" top="0.75" bottom="0.75" header="0.3" footer="0.3"/>
  <pageSetup paperSize="9" fitToHeight="0" orientation="landscape" r:id="rId1"/>
  <customProperties>
    <customPr name="QAA_DRILLPATH_NODE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BD4F35D131224CBE53F2F54FD82084" ma:contentTypeVersion="15" ma:contentTypeDescription="Create a new document." ma:contentTypeScope="" ma:versionID="44b620944c78d7a3a17b3cb74a327ff9">
  <xsd:schema xmlns:xsd="http://www.w3.org/2001/XMLSchema" xmlns:xs="http://www.w3.org/2001/XMLSchema" xmlns:p="http://schemas.microsoft.com/office/2006/metadata/properties" xmlns:ns2="cd9521c0-2ae4-4c7b-b822-6e3c0c0a80a2" xmlns:ns3="14510e45-9fa2-48be-b1f1-b9c13d0f8e23" targetNamespace="http://schemas.microsoft.com/office/2006/metadata/properties" ma:root="true" ma:fieldsID="1f1fd8397a8292c4a6d880281494e9cb" ns2:_="" ns3:_="">
    <xsd:import namespace="cd9521c0-2ae4-4c7b-b822-6e3c0c0a80a2"/>
    <xsd:import namespace="14510e45-9fa2-48be-b1f1-b9c13d0f8e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521c0-2ae4-4c7b-b822-6e3c0c0a80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d3106f2-1f02-4a2a-8e0b-c91973a8c4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10e45-9fa2-48be-b1f1-b9c13d0f8e2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b696bf3-7986-4922-ade1-2a392246821e}" ma:internalName="TaxCatchAll" ma:showField="CatchAllData" ma:web="14510e45-9fa2-48be-b1f1-b9c13d0f8e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9521c0-2ae4-4c7b-b822-6e3c0c0a80a2">
      <Terms xmlns="http://schemas.microsoft.com/office/infopath/2007/PartnerControls"/>
    </lcf76f155ced4ddcb4097134ff3c332f>
    <TaxCatchAll xmlns="14510e45-9fa2-48be-b1f1-b9c13d0f8e23" xsi:nil="true"/>
  </documentManagement>
</p:properties>
</file>

<file path=customXml/itemProps1.xml><?xml version="1.0" encoding="utf-8"?>
<ds:datastoreItem xmlns:ds="http://schemas.openxmlformats.org/officeDocument/2006/customXml" ds:itemID="{9A83B20A-0797-44C3-9CF5-E9EE09B2A3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276FAC-8F7F-4909-BE6A-25E45A1438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9521c0-2ae4-4c7b-b822-6e3c0c0a80a2"/>
    <ds:schemaRef ds:uri="14510e45-9fa2-48be-b1f1-b9c13d0f8e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6D8220-AC7E-42D7-A105-A53469B00EFA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4510e45-9fa2-48be-b1f1-b9c13d0f8e23"/>
    <ds:schemaRef ds:uri="http://schemas.microsoft.com/office/2006/metadata/properties"/>
    <ds:schemaRef ds:uri="http://schemas.openxmlformats.org/package/2006/metadata/core-properties"/>
    <ds:schemaRef ds:uri="cd9521c0-2ae4-4c7b-b822-6e3c0c0a80a2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Cosy Bagot Jewitt</dc:creator>
  <cp:lastModifiedBy>Jonathan Hill</cp:lastModifiedBy>
  <cp:lastPrinted>2025-11-26T16:16:27Z</cp:lastPrinted>
  <dcterms:created xsi:type="dcterms:W3CDTF">2022-11-02T11:43:36Z</dcterms:created>
  <dcterms:modified xsi:type="dcterms:W3CDTF">2026-01-01T12:03:04Z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0x010100D2BD4F35D131224CBE53F2F54FD82084</vt:lpwstr>
  </property>
  <property fmtid="{D5CDD505-2E9C-101B-9397-08002B2CF9AE}" pid="3" name="Order">
    <vt:r8>18009200</vt:r8>
  </property>
  <property fmtid="{D5CDD505-2E9C-101B-9397-08002B2CF9AE}" pid="4" name="MediaServiceImageTags">
    <vt:lpwstr/>
  </property>
</Properties>
</file>